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500_交通部総務企画課\坂口\"/>
    </mc:Choice>
  </mc:AlternateContent>
  <workbookProtection workbookAlgorithmName="SHA-512" workbookHashValue="/63f4w5llPCYWB2hIZ4SvC4KAZLLdhJUAGNVSX+xD6g7X4VJMeVx2aX8CPD+OQGPKPSfS7BvLnBs9sj+d9xGzw==" workbookSaltValue="Q3f/BLnen+BZp9RWPsL6iA=="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5" l="1"/>
  <c r="AN20" i="5"/>
  <c r="AM20" i="5"/>
  <c r="AL20" i="5"/>
  <c r="AK20" i="5"/>
  <c r="CG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BK9" i="4" s="1"/>
  <c r="AJ6" i="5"/>
  <c r="BF9" i="4" s="1"/>
  <c r="AI6" i="5"/>
  <c r="BA9" i="4" s="1"/>
  <c r="AH6" i="5"/>
  <c r="AV9" i="4" s="1"/>
  <c r="AG6" i="5"/>
  <c r="AQ9" i="4" s="1"/>
  <c r="AF6" i="5"/>
  <c r="BK8" i="4" s="1"/>
  <c r="AE6" i="5"/>
  <c r="AD6" i="5"/>
  <c r="BA8" i="4" s="1"/>
  <c r="AC6" i="5"/>
  <c r="AV8" i="4" s="1"/>
  <c r="AB6" i="5"/>
  <c r="AA6" i="5"/>
  <c r="Z12" i="4" s="1"/>
  <c r="Z6" i="5"/>
  <c r="Y6" i="5"/>
  <c r="J12" i="4" s="1"/>
  <c r="X6" i="5"/>
  <c r="W6" i="5"/>
  <c r="Z10" i="4" s="1"/>
  <c r="V6" i="5"/>
  <c r="R10" i="4" s="1"/>
  <c r="U6" i="5"/>
  <c r="T6" i="5"/>
  <c r="S6" i="5"/>
  <c r="R6" i="5"/>
  <c r="R8" i="4" s="1"/>
  <c r="Q6" i="5"/>
  <c r="J8" i="4" s="1"/>
  <c r="P6" i="5"/>
  <c r="B8" i="4" s="1"/>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B12" i="4"/>
  <c r="J10" i="4"/>
  <c r="B10" i="4"/>
  <c r="BF8" i="4"/>
  <c r="AQ8" i="4"/>
  <c r="Z8" i="4"/>
  <c r="J10" i="5" l="1"/>
  <c r="EV16" i="5" s="1"/>
  <c r="FI16" i="5"/>
  <c r="DU16" i="5"/>
  <c r="BK16" i="5"/>
  <c r="AO11" i="5"/>
  <c r="EE10" i="5"/>
  <c r="CG10" i="5"/>
  <c r="EE16" i="5"/>
  <c r="BK7" i="4"/>
  <c r="EY16" i="5"/>
  <c r="DK16" i="5"/>
  <c r="AZ16" i="5"/>
  <c r="FI10" i="5"/>
  <c r="DU10" i="5"/>
  <c r="BV10" i="5"/>
  <c r="AO17" i="5"/>
  <c r="BV16" i="5"/>
  <c r="EO10" i="5"/>
  <c r="DA10" i="5"/>
  <c r="EO16" i="5"/>
  <c r="DA16" i="5"/>
  <c r="EY10" i="5"/>
  <c r="DK10" i="5"/>
  <c r="BK10" i="5"/>
  <c r="CG17" i="5"/>
  <c r="AZ10" i="5"/>
  <c r="K10" i="5"/>
  <c r="L10" i="5"/>
  <c r="I10" i="5"/>
  <c r="DH16" i="5" l="1"/>
  <c r="CX16" i="5"/>
  <c r="EV10" i="5"/>
  <c r="FF16" i="5"/>
  <c r="EB16" i="5"/>
  <c r="AW10" i="5"/>
  <c r="EB10" i="5"/>
  <c r="AL17" i="5"/>
  <c r="CX10" i="5"/>
  <c r="DR16" i="5"/>
  <c r="AW16" i="5"/>
  <c r="FF10" i="5"/>
  <c r="BH16" i="5"/>
  <c r="DH10" i="5"/>
  <c r="AL11" i="5"/>
  <c r="BS16" i="5"/>
  <c r="CD10" i="5"/>
  <c r="BS10" i="5"/>
  <c r="DR10" i="5"/>
  <c r="EL16" i="5"/>
  <c r="BH10" i="5"/>
  <c r="CD17" i="5"/>
  <c r="EL10" i="5"/>
  <c r="AV7" i="4"/>
  <c r="FE16" i="5"/>
  <c r="DQ16" i="5"/>
  <c r="BG16" i="5"/>
  <c r="AK11" i="5"/>
  <c r="EA10" i="5"/>
  <c r="CC10" i="5"/>
  <c r="EK10" i="5"/>
  <c r="CW10" i="5"/>
  <c r="AV10" i="5"/>
  <c r="AQ7" i="4"/>
  <c r="EU16" i="5"/>
  <c r="DG16" i="5"/>
  <c r="AV16" i="5"/>
  <c r="FE10" i="5"/>
  <c r="DQ10" i="5"/>
  <c r="BR10" i="5"/>
  <c r="EK16" i="5"/>
  <c r="CW16" i="5"/>
  <c r="EU10" i="5"/>
  <c r="DG10" i="5"/>
  <c r="BG10" i="5"/>
  <c r="CC17" i="5"/>
  <c r="AK17" i="5"/>
  <c r="EA16" i="5"/>
  <c r="BR16" i="5"/>
  <c r="EM16" i="5"/>
  <c r="CY16" i="5"/>
  <c r="EW10" i="5"/>
  <c r="DI10" i="5"/>
  <c r="BI10" i="5"/>
  <c r="EW16" i="5"/>
  <c r="FG10" i="5"/>
  <c r="DS10" i="5"/>
  <c r="CE17" i="5"/>
  <c r="AM17" i="5"/>
  <c r="EC16" i="5"/>
  <c r="BT16" i="5"/>
  <c r="EM10" i="5"/>
  <c r="CY10" i="5"/>
  <c r="AX10" i="5"/>
  <c r="BA7" i="4"/>
  <c r="AX16" i="5"/>
  <c r="BT10" i="5"/>
  <c r="FG16" i="5"/>
  <c r="DS16" i="5"/>
  <c r="BI16" i="5"/>
  <c r="AM11" i="5"/>
  <c r="EC10" i="5"/>
  <c r="CE10" i="5"/>
  <c r="DI16" i="5"/>
  <c r="CF17" i="5"/>
  <c r="AN17" i="5"/>
  <c r="ED16" i="5"/>
  <c r="BU16" i="5"/>
  <c r="EN10" i="5"/>
  <c r="CZ10" i="5"/>
  <c r="AY10" i="5"/>
  <c r="BF7" i="4"/>
  <c r="CZ16" i="5"/>
  <c r="FH16" i="5"/>
  <c r="DT16" i="5"/>
  <c r="BJ16" i="5"/>
  <c r="AN11" i="5"/>
  <c r="ED10" i="5"/>
  <c r="CF10" i="5"/>
  <c r="BJ10" i="5"/>
  <c r="EX16" i="5"/>
  <c r="DJ16" i="5"/>
  <c r="AY16" i="5"/>
  <c r="FH10" i="5"/>
  <c r="DT10" i="5"/>
  <c r="BU10" i="5"/>
  <c r="EN16" i="5"/>
  <c r="EX10" i="5"/>
  <c r="DJ10" i="5"/>
</calcChain>
</file>

<file path=xl/sharedStrings.xml><?xml version="1.0" encoding="utf-8"?>
<sst xmlns="http://schemas.openxmlformats.org/spreadsheetml/2006/main" count="317" uniqueCount="128">
  <si>
    <t>経営比較分析表（令和2年度決算）</t>
    <rPh sb="8" eb="10">
      <t>レイワ</t>
    </rPh>
    <rPh sb="11" eb="13">
      <t>ネンド</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</si>
  <si>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</si>
  <si>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</si>
  <si>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</si>
  <si>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</si>
  <si>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</si>
  <si>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</si>
  <si>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</si>
  <si>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</si>
  <si>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</si>
  <si>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</si>
  <si>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</si>
  <si>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</si>
  <si>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</si>
  <si>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地域公共交通計画策定の有無</t>
    <rPh sb="8" eb="10">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</si>
  <si>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</si>
  <si>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</si>
  <si>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</si>
  <si>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</si>
  <si>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</si>
  <si>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</si>
  <si>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</si>
  <si>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</si>
  <si>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</si>
  <si>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</si>
  <si>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</si>
  <si>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</si>
  <si>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</si>
  <si>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</si>
  <si>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</si>
  <si>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</si>
  <si>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</si>
  <si>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</si>
  <si>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</si>
  <si>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</si>
  <si>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</si>
  <si>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</si>
  <si>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</si>
  <si>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</si>
  <si>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</si>
  <si>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</si>
  <si>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</si>
  <si>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</si>
  <si>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</si>
  <si>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</si>
  <si>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</si>
  <si>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</si>
  <si>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</si>
  <si>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</si>
  <si>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</si>
  <si>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</si>
  <si>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</si>
  <si>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</si>
  <si>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</si>
  <si>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</si>
  <si>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</si>
  <si>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</si>
  <si>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</si>
  <si>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</si>
  <si>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</si>
  <si>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</si>
  <si>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</si>
  <si>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</si>
  <si>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</si>
  <si>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</si>
  <si>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</si>
  <si>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</si>
  <si>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</si>
  <si>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</si>
  <si>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</si>
  <si>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</si>
  <si>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</si>
  <si>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</si>
  <si>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</si>
  <si>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</si>
  <si>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</si>
  <si>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</si>
  <si>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</si>
  <si>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</si>
  <si>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</si>
  <si>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</si>
  <si>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</si>
  <si>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</si>
  <si>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</si>
  <si>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</si>
  <si>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</si>
  <si>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</si>
  <si>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</si>
  <si>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2020</t>
  </si>
  <si>
    <t>272078</t>
  </si>
  <si>
    <t>46</t>
  </si>
  <si>
    <t>03</t>
  </si>
  <si>
    <t>3</t>
  </si>
  <si>
    <t>000</t>
  </si>
  <si>
    <t>大阪府　高槻市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</si>
  <si>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</si>
  <si>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</si>
  <si>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</si>
  <si>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</si>
  <si>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</si>
  <si>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</si>
  <si>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</si>
  <si>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</si>
  <si>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</si>
  <si>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</si>
  <si>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</si>
  <si>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</si>
  <si>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</si>
  <si>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</si>
  <si>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</si>
  <si>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</si>
  <si>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</si>
  <si>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</si>
  <si>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</si>
  <si>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</si>
  <si>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</si>
  <si>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</si>
  <si>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</si>
  <si>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</si>
  <si>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</si>
  <si>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平均値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</si>
  <si>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</si>
  <si>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</si>
  <si>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</si>
  <si>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</si>
  <si>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全体においては累積欠損金や企業債も無く、流動比率については非常に良好な水準で経営状態は健全である。
　しかし、今後は少子高齢化や新たな生活様式の定着による乗車離れから経常収支は厳しい予測を立てており、流動比率も同様に悪化することが懸念されている。
　今後は経営戦略で策定したバス運行の効率化や総人件費の抑制の取組を継続し、車両や保有施設を利用した広告収入等の増収に取組み、安定した経営を目指していくものである。</t>
    <rPh sb="1" eb="3">
      <t>ゼンタイ</t>
    </rPh>
    <rPh sb="8" eb="10">
      <t>ルイセキ</t>
    </rPh>
    <rPh sb="10" eb="12">
      <t>ケッソン</t>
    </rPh>
    <rPh sb="12" eb="13">
      <t>キン</t>
    </rPh>
    <rPh sb="14" eb="16">
      <t>キギョウ</t>
    </rPh>
    <rPh sb="16" eb="17">
      <t>サイ</t>
    </rPh>
    <rPh sb="18" eb="19">
      <t>ナ</t>
    </rPh>
    <rPh sb="21" eb="23">
      <t>リュウドウ</t>
    </rPh>
    <rPh sb="23" eb="25">
      <t>ヒリツ</t>
    </rPh>
    <rPh sb="30" eb="32">
      <t>ヒジョウ</t>
    </rPh>
    <rPh sb="33" eb="35">
      <t>リョウコウ</t>
    </rPh>
    <rPh sb="36" eb="38">
      <t>スイジュン</t>
    </rPh>
    <rPh sb="39" eb="41">
      <t>ケイエイ</t>
    </rPh>
    <rPh sb="41" eb="43">
      <t>ジョウタイ</t>
    </rPh>
    <rPh sb="44" eb="46">
      <t>ケンゼン</t>
    </rPh>
    <rPh sb="56" eb="58">
      <t>コンゴ</t>
    </rPh>
    <rPh sb="59" eb="61">
      <t>ショウシ</t>
    </rPh>
    <rPh sb="61" eb="64">
      <t>コウレイカ</t>
    </rPh>
    <rPh sb="65" eb="66">
      <t>アラ</t>
    </rPh>
    <rPh sb="68" eb="70">
      <t>セイカツ</t>
    </rPh>
    <rPh sb="70" eb="72">
      <t>ヨウシキ</t>
    </rPh>
    <rPh sb="73" eb="75">
      <t>テイチャク</t>
    </rPh>
    <rPh sb="78" eb="80">
      <t>ジョウシャ</t>
    </rPh>
    <rPh sb="80" eb="81">
      <t>バナ</t>
    </rPh>
    <rPh sb="84" eb="86">
      <t>ケイジョウ</t>
    </rPh>
    <rPh sb="86" eb="88">
      <t>シュウシ</t>
    </rPh>
    <rPh sb="89" eb="90">
      <t>キビ</t>
    </rPh>
    <rPh sb="92" eb="94">
      <t>ヨソク</t>
    </rPh>
    <rPh sb="95" eb="96">
      <t>タ</t>
    </rPh>
    <rPh sb="101" eb="103">
      <t>リュウドウ</t>
    </rPh>
    <rPh sb="103" eb="105">
      <t>ヒリツ</t>
    </rPh>
    <rPh sb="106" eb="108">
      <t>ドウヨウ</t>
    </rPh>
    <rPh sb="109" eb="111">
      <t>アッカ</t>
    </rPh>
    <rPh sb="116" eb="118">
      <t>ケネン</t>
    </rPh>
    <rPh sb="126" eb="128">
      <t>コンゴ</t>
    </rPh>
    <rPh sb="129" eb="131">
      <t>ケイエイ</t>
    </rPh>
    <rPh sb="131" eb="133">
      <t>センリャク</t>
    </rPh>
    <rPh sb="134" eb="136">
      <t>サクテイ</t>
    </rPh>
    <rPh sb="140" eb="142">
      <t>ウンコウ</t>
    </rPh>
    <rPh sb="143" eb="146">
      <t>コウリツカ</t>
    </rPh>
    <rPh sb="147" eb="148">
      <t>ソウ</t>
    </rPh>
    <rPh sb="148" eb="151">
      <t>ジンケンヒ</t>
    </rPh>
    <rPh sb="152" eb="154">
      <t>ヨクセイ</t>
    </rPh>
    <rPh sb="155" eb="157">
      <t>トリクミ</t>
    </rPh>
    <rPh sb="158" eb="160">
      <t>ケイゾク</t>
    </rPh>
    <rPh sb="162" eb="164">
      <t>シャリョウ</t>
    </rPh>
    <rPh sb="165" eb="167">
      <t>ホユウ</t>
    </rPh>
    <rPh sb="167" eb="169">
      <t>シセツ</t>
    </rPh>
    <rPh sb="170" eb="172">
      <t>リヨウ</t>
    </rPh>
    <rPh sb="174" eb="176">
      <t>コウコク</t>
    </rPh>
    <rPh sb="176" eb="178">
      <t>シュウニュウ</t>
    </rPh>
    <rPh sb="178" eb="179">
      <t>トウ</t>
    </rPh>
    <rPh sb="180" eb="182">
      <t>ゾウシュウ</t>
    </rPh>
    <rPh sb="183" eb="185">
      <t>トリク</t>
    </rPh>
    <rPh sb="187" eb="189">
      <t>アンテイ</t>
    </rPh>
    <rPh sb="191" eb="193">
      <t>ケイエイ</t>
    </rPh>
    <rPh sb="194" eb="196">
      <t>メザ</t>
    </rPh>
    <phoneticPr fontId="3"/>
  </si>
  <si>
    <t>　指標の項目については、公営企業平均値と比較し概ね良好な数値となっている。特に流動比率については、200％以上の数値が望ましいとされている中で本市は大きく上回っている。
　また、累積欠損金や企業債も無く、経営状況は非常に健全となっている。
　しかし、経常収支比率及び営業収支比率ともに100％未満である。その理由は、少子高齢化による影響で乗客は減少傾向が続いており、特に令和2年度においては、新型コロナウイルス感染症の拡大に伴う乗車離れで運送収益が落ち込んだ。また、人件費も高止まりが続いており営業収支比率及び経常収支比率共に黒字化出来ていない。</t>
    <rPh sb="1" eb="3">
      <t>シヒョウ</t>
    </rPh>
    <rPh sb="4" eb="6">
      <t>コウモク</t>
    </rPh>
    <rPh sb="12" eb="14">
      <t>コウエイ</t>
    </rPh>
    <rPh sb="14" eb="16">
      <t>キギョウ</t>
    </rPh>
    <rPh sb="16" eb="18">
      <t>ヘイキン</t>
    </rPh>
    <rPh sb="18" eb="19">
      <t>チ</t>
    </rPh>
    <rPh sb="20" eb="22">
      <t>ヒカク</t>
    </rPh>
    <rPh sb="23" eb="24">
      <t>オオム</t>
    </rPh>
    <rPh sb="25" eb="27">
      <t>リョウコウ</t>
    </rPh>
    <rPh sb="28" eb="30">
      <t>スウチ</t>
    </rPh>
    <rPh sb="37" eb="38">
      <t>トク</t>
    </rPh>
    <rPh sb="39" eb="41">
      <t>リュウドウ</t>
    </rPh>
    <rPh sb="41" eb="43">
      <t>ヒリツ</t>
    </rPh>
    <rPh sb="53" eb="55">
      <t>イジョウ</t>
    </rPh>
    <rPh sb="56" eb="58">
      <t>スウチ</t>
    </rPh>
    <rPh sb="59" eb="60">
      <t>ノゾ</t>
    </rPh>
    <rPh sb="69" eb="70">
      <t>ナカ</t>
    </rPh>
    <rPh sb="71" eb="73">
      <t>ホンシ</t>
    </rPh>
    <rPh sb="74" eb="75">
      <t>オオ</t>
    </rPh>
    <rPh sb="77" eb="79">
      <t>ウワマワ</t>
    </rPh>
    <rPh sb="89" eb="91">
      <t>ルイセキ</t>
    </rPh>
    <rPh sb="91" eb="93">
      <t>ケッソン</t>
    </rPh>
    <rPh sb="93" eb="94">
      <t>キン</t>
    </rPh>
    <rPh sb="95" eb="97">
      <t>キギョウ</t>
    </rPh>
    <rPh sb="97" eb="98">
      <t>サイ</t>
    </rPh>
    <rPh sb="99" eb="100">
      <t>ナ</t>
    </rPh>
    <rPh sb="102" eb="104">
      <t>ケイエイ</t>
    </rPh>
    <rPh sb="104" eb="106">
      <t>ジョウキョウ</t>
    </rPh>
    <rPh sb="107" eb="109">
      <t>ヒジョウ</t>
    </rPh>
    <rPh sb="110" eb="112">
      <t>ケンゼン</t>
    </rPh>
    <rPh sb="125" eb="127">
      <t>ケイジョウ</t>
    </rPh>
    <rPh sb="127" eb="129">
      <t>シュウシ</t>
    </rPh>
    <rPh sb="129" eb="131">
      <t>ヒリツ</t>
    </rPh>
    <rPh sb="131" eb="132">
      <t>オヨ</t>
    </rPh>
    <rPh sb="133" eb="135">
      <t>エイギョウ</t>
    </rPh>
    <rPh sb="135" eb="137">
      <t>シュウシ</t>
    </rPh>
    <rPh sb="137" eb="139">
      <t>ヒリツ</t>
    </rPh>
    <rPh sb="146" eb="148">
      <t>ミマン</t>
    </rPh>
    <rPh sb="154" eb="156">
      <t>リユウ</t>
    </rPh>
    <rPh sb="158" eb="160">
      <t>ショウシ</t>
    </rPh>
    <rPh sb="160" eb="163">
      <t>コウレイカ</t>
    </rPh>
    <rPh sb="166" eb="168">
      <t>エイキョウ</t>
    </rPh>
    <rPh sb="169" eb="171">
      <t>ジョウキャク</t>
    </rPh>
    <rPh sb="172" eb="174">
      <t>ゲンショウ</t>
    </rPh>
    <rPh sb="174" eb="176">
      <t>ケイコウ</t>
    </rPh>
    <rPh sb="177" eb="178">
      <t>ツヅ</t>
    </rPh>
    <rPh sb="183" eb="184">
      <t>トク</t>
    </rPh>
    <rPh sb="185" eb="187">
      <t>レイワ</t>
    </rPh>
    <rPh sb="188" eb="190">
      <t>ネンド</t>
    </rPh>
    <rPh sb="196" eb="198">
      <t>シンガタ</t>
    </rPh>
    <rPh sb="205" eb="208">
      <t>カンセンショウ</t>
    </rPh>
    <rPh sb="209" eb="211">
      <t>カクダイ</t>
    </rPh>
    <rPh sb="212" eb="213">
      <t>トモナ</t>
    </rPh>
    <rPh sb="214" eb="216">
      <t>ジョウシャ</t>
    </rPh>
    <rPh sb="216" eb="217">
      <t>バナ</t>
    </rPh>
    <rPh sb="219" eb="221">
      <t>ウンソウ</t>
    </rPh>
    <rPh sb="221" eb="223">
      <t>シュウエキ</t>
    </rPh>
    <rPh sb="224" eb="225">
      <t>オ</t>
    </rPh>
    <rPh sb="226" eb="227">
      <t>コ</t>
    </rPh>
    <rPh sb="233" eb="236">
      <t>ジンケンヒ</t>
    </rPh>
    <rPh sb="237" eb="239">
      <t>タカド</t>
    </rPh>
    <rPh sb="242" eb="243">
      <t>ツヅ</t>
    </rPh>
    <rPh sb="247" eb="249">
      <t>エイギョウ</t>
    </rPh>
    <rPh sb="249" eb="251">
      <t>シュウシ</t>
    </rPh>
    <rPh sb="251" eb="253">
      <t>ヒリツ</t>
    </rPh>
    <rPh sb="253" eb="254">
      <t>オヨ</t>
    </rPh>
    <rPh sb="255" eb="257">
      <t>ケイジョウ</t>
    </rPh>
    <rPh sb="257" eb="259">
      <t>シュウシ</t>
    </rPh>
    <rPh sb="259" eb="261">
      <t>ヒリツ</t>
    </rPh>
    <rPh sb="261" eb="262">
      <t>トモ</t>
    </rPh>
    <rPh sb="263" eb="266">
      <t>クロジカ</t>
    </rPh>
    <rPh sb="266" eb="268">
      <t>デキ</t>
    </rPh>
    <phoneticPr fontId="3"/>
  </si>
  <si>
    <t>　走行キロ当たりの運送原価及び人件費が民間事業者平均値に比べて高い原因については、本市は主に住宅地と鉄道駅間の輸送であり、通勤及び通学時間帯に乗客数が集中する。そのため、輸送効率の観点から一方を回送としている。
　また民間バス企業や他の公営企業は、路線運行を外部委託しており「経費」として計上するが、当市は全て直営で運行していることから全て「人件費」として計上している。
　そのことも、走行キロ当たりの人件費が平均値と比較して高くなっている理由の一つである。</t>
    <rPh sb="1" eb="3">
      <t>ソウコウ</t>
    </rPh>
    <rPh sb="5" eb="6">
      <t>ア</t>
    </rPh>
    <rPh sb="9" eb="11">
      <t>ウンソウ</t>
    </rPh>
    <rPh sb="11" eb="13">
      <t>ゲンカ</t>
    </rPh>
    <rPh sb="13" eb="14">
      <t>オヨ</t>
    </rPh>
    <rPh sb="15" eb="18">
      <t>ジンケンヒ</t>
    </rPh>
    <rPh sb="19" eb="21">
      <t>ミンカン</t>
    </rPh>
    <rPh sb="21" eb="24">
      <t>ジギョウシャ</t>
    </rPh>
    <rPh sb="24" eb="27">
      <t>ヘイキンチ</t>
    </rPh>
    <rPh sb="28" eb="29">
      <t>クラ</t>
    </rPh>
    <rPh sb="31" eb="32">
      <t>タカ</t>
    </rPh>
    <rPh sb="33" eb="35">
      <t>ゲンイン</t>
    </rPh>
    <rPh sb="41" eb="43">
      <t>ホンシ</t>
    </rPh>
    <rPh sb="44" eb="45">
      <t>オモ</t>
    </rPh>
    <rPh sb="46" eb="49">
      <t>ジュウタクチ</t>
    </rPh>
    <rPh sb="50" eb="52">
      <t>テツドウ</t>
    </rPh>
    <rPh sb="52" eb="53">
      <t>エキ</t>
    </rPh>
    <rPh sb="53" eb="54">
      <t>カン</t>
    </rPh>
    <rPh sb="55" eb="57">
      <t>ユソウ</t>
    </rPh>
    <rPh sb="61" eb="63">
      <t>ツウキン</t>
    </rPh>
    <rPh sb="63" eb="64">
      <t>オヨ</t>
    </rPh>
    <rPh sb="65" eb="67">
      <t>ツウガク</t>
    </rPh>
    <rPh sb="67" eb="70">
      <t>ジカンタイ</t>
    </rPh>
    <rPh sb="71" eb="74">
      <t>ジョウキャクスウ</t>
    </rPh>
    <rPh sb="75" eb="77">
      <t>シュウチュウ</t>
    </rPh>
    <rPh sb="85" eb="87">
      <t>ユソウ</t>
    </rPh>
    <rPh sb="87" eb="89">
      <t>コウリツ</t>
    </rPh>
    <rPh sb="90" eb="92">
      <t>カンテン</t>
    </rPh>
    <rPh sb="94" eb="96">
      <t>イッポウ</t>
    </rPh>
    <rPh sb="97" eb="99">
      <t>カイソウ</t>
    </rPh>
    <rPh sb="109" eb="111">
      <t>ミンカン</t>
    </rPh>
    <rPh sb="113" eb="115">
      <t>キギョウ</t>
    </rPh>
    <rPh sb="116" eb="117">
      <t>ホカ</t>
    </rPh>
    <rPh sb="118" eb="120">
      <t>コウエイ</t>
    </rPh>
    <rPh sb="120" eb="122">
      <t>キギョウ</t>
    </rPh>
    <rPh sb="124" eb="126">
      <t>ロセン</t>
    </rPh>
    <rPh sb="126" eb="128">
      <t>ウンコウ</t>
    </rPh>
    <rPh sb="129" eb="131">
      <t>ガイブ</t>
    </rPh>
    <rPh sb="131" eb="133">
      <t>イタク</t>
    </rPh>
    <rPh sb="138" eb="140">
      <t>ケイヒ</t>
    </rPh>
    <rPh sb="144" eb="146">
      <t>ケイジョウ</t>
    </rPh>
    <rPh sb="150" eb="152">
      <t>トウシ</t>
    </rPh>
    <rPh sb="153" eb="154">
      <t>スベ</t>
    </rPh>
    <rPh sb="155" eb="157">
      <t>チョクエイ</t>
    </rPh>
    <rPh sb="158" eb="160">
      <t>ウンコウ</t>
    </rPh>
    <rPh sb="168" eb="169">
      <t>スベ</t>
    </rPh>
    <rPh sb="171" eb="174">
      <t>ジンケンヒ</t>
    </rPh>
    <rPh sb="178" eb="180">
      <t>ケイジョウ</t>
    </rPh>
    <rPh sb="193" eb="195">
      <t>ソウコウ</t>
    </rPh>
    <rPh sb="197" eb="198">
      <t>ア</t>
    </rPh>
    <rPh sb="201" eb="204">
      <t>ジンケンヒ</t>
    </rPh>
    <rPh sb="205" eb="208">
      <t>ヘイキンチ</t>
    </rPh>
    <rPh sb="209" eb="211">
      <t>ヒカク</t>
    </rPh>
    <rPh sb="213" eb="214">
      <t>タカ</t>
    </rPh>
    <rPh sb="220" eb="222">
      <t>リユウ</t>
    </rPh>
    <rPh sb="223" eb="224">
      <t>ヒト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</si>
</sst>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H28</c:v>
                </c:pt>
                <c:pt idx="1">
                  <c:v>H29</c:v>
                </c:pt>
                <c:pt idx="2">
                  <c:v>H30</c:v>
                </c:pt>
                <c:pt idx="3">
                  <c:v>R01</c:v>
                </c:pt>
                <c:pt idx="4">
                  <c:v>R02</c:v>
                </c:pt>
              </c:strCache>
            </c:strRef>
          </c:cat>
          <c:val>
            <c:numRef>
              <c:f>データ!$AK$18:$AO$18</c:f>
              <c:numCache>
                <c:formatCode>#,##0.0;"▲ "#,##0.0</c:formatCode>
                <c:ptCount val="5"/>
                <c:pt idx="0">
                  <c:v>103.1</c:v>
                </c:pt>
                <c:pt idx="1">
                  <c:v>101.9</c:v>
                </c:pt>
                <c:pt idx="2">
                  <c:v>99.6</c:v>
                </c:pt>
                <c:pt idx="3">
                  <c:v>97.7</c:v>
                </c:pt>
                <c:pt idx="4">
                  <c:v>84.7</c:v>
                </c:pt>
              </c:numCache>
            </c:numRef>
          </c:val>
          <c:extLst>
            <c:ext xmlns:c16="http://schemas.microsoft.com/office/drawing/2014/chart" uri="{C3380CC4-5D6E-409C-BE32-E72D297353CC}">
              <c16:uniqueId val="{00000000-39BE-40FC-9F4C-C63AF6EAC183}"/>
            </c:ext>
          </c:extLst>
        </c:ser>
        <c:dLbls>
          <c:showLegendKey val="0"/>
          <c:showVal val="0"/>
          <c:showCatName val="0"/>
          <c:showSerName val="0"/>
          <c:showPercent val="0"/>
          <c:showBubbleSize val="0"/>
        </c:dLbls>
        <c:gapWidth val="180"/>
        <c:overlap val="-90"/>
        <c:axId val="243847160"/>
        <c:axId val="243851472"/>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H28</c:v>
                </c:pt>
                <c:pt idx="1">
                  <c:v>H29</c:v>
                </c:pt>
                <c:pt idx="2">
                  <c:v>H30</c:v>
                </c:pt>
                <c:pt idx="3">
                  <c:v>R01</c:v>
                </c:pt>
                <c:pt idx="4">
                  <c:v>R02</c:v>
                </c:pt>
              </c:strCache>
            </c:strRef>
          </c:cat>
          <c:val>
            <c:numRef>
              <c:f>データ!$AK$19:$AO$19</c:f>
              <c:numCache>
                <c:formatCode>#,##0.0;"▲ "#,##0.0</c:formatCode>
                <c:ptCount val="5"/>
                <c:pt idx="0">
                  <c:v>103.5</c:v>
                </c:pt>
                <c:pt idx="1">
                  <c:v>103.3</c:v>
                </c:pt>
                <c:pt idx="2">
                  <c:v>102.4</c:v>
                </c:pt>
                <c:pt idx="3">
                  <c:v>98.5</c:v>
                </c:pt>
                <c:pt idx="4">
                  <c:v>83.7</c:v>
                </c:pt>
              </c:numCache>
            </c:numRef>
          </c:val>
          <c:smooth val="0"/>
          <c:extLst>
            <c:ext xmlns:c16="http://schemas.microsoft.com/office/drawing/2014/chart" uri="{C3380CC4-5D6E-409C-BE32-E72D297353CC}">
              <c16:uniqueId val="{00000001-39BE-40FC-9F4C-C63AF6EAC183}"/>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H28</c:v>
                </c:pt>
                <c:pt idx="1">
                  <c:v>H29</c:v>
                </c:pt>
                <c:pt idx="2">
                  <c:v>H30</c:v>
                </c:pt>
                <c:pt idx="3">
                  <c:v>R01</c:v>
                </c:pt>
                <c:pt idx="4">
                  <c:v>R02</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9BE-40FC-9F4C-C63AF6EAC183}"/>
            </c:ext>
          </c:extLst>
        </c:ser>
        <c:dLbls>
          <c:showLegendKey val="0"/>
          <c:showVal val="0"/>
          <c:showCatName val="0"/>
          <c:showSerName val="0"/>
          <c:showPercent val="0"/>
          <c:showBubbleSize val="0"/>
        </c:dLbls>
        <c:marker val="1"/>
        <c:smooth val="0"/>
        <c:axId val="243847160"/>
        <c:axId val="243851472"/>
      </c:lineChart>
      <c:catAx>
        <c:axId val="243847160"/>
        <c:scaling>
          <c:orientation val="minMax"/>
        </c:scaling>
        <c:delete val="0"/>
        <c:axPos val="b"/>
        <c:numFmt formatCode="General" sourceLinked="1"/>
        <c:majorTickMark val="none"/>
        <c:minorTickMark val="none"/>
        <c:tickLblPos val="none"/>
        <c:crossAx val="243851472"/>
        <c:crosses val="autoZero"/>
        <c:auto val="0"/>
        <c:lblAlgn val="ctr"/>
        <c:lblOffset val="100"/>
        <c:noMultiLvlLbl val="1"/>
      </c:catAx>
      <c:valAx>
        <c:axId val="243851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38471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H28</c:v>
                </c:pt>
                <c:pt idx="1">
                  <c:v>H29</c:v>
                </c:pt>
                <c:pt idx="2">
                  <c:v>H30</c:v>
                </c:pt>
                <c:pt idx="3">
                  <c:v>R01</c:v>
                </c:pt>
                <c:pt idx="4">
                  <c:v>R02</c:v>
                </c:pt>
              </c:strCache>
            </c:strRef>
          </c:cat>
          <c:val>
            <c:numRef>
              <c:f>データ!$EA$17:$EE$17</c:f>
              <c:numCache>
                <c:formatCode>#,##0.00;"▲ "#,##0.00</c:formatCode>
                <c:ptCount val="5"/>
                <c:pt idx="0">
                  <c:v>798.13</c:v>
                </c:pt>
                <c:pt idx="1">
                  <c:v>800.19</c:v>
                </c:pt>
                <c:pt idx="2">
                  <c:v>771.23</c:v>
                </c:pt>
                <c:pt idx="3">
                  <c:v>761.86</c:v>
                </c:pt>
                <c:pt idx="4">
                  <c:v>645.08000000000004</c:v>
                </c:pt>
              </c:numCache>
            </c:numRef>
          </c:val>
          <c:extLst>
            <c:ext xmlns:c16="http://schemas.microsoft.com/office/drawing/2014/chart" uri="{C3380CC4-5D6E-409C-BE32-E72D297353CC}">
              <c16:uniqueId val="{00000000-1499-468C-BEB7-B900F2AE7D8E}"/>
            </c:ext>
          </c:extLst>
        </c:ser>
        <c:dLbls>
          <c:showLegendKey val="0"/>
          <c:showVal val="0"/>
          <c:showCatName val="0"/>
          <c:showSerName val="0"/>
          <c:showPercent val="0"/>
          <c:showBubbleSize val="0"/>
        </c:dLbls>
        <c:gapWidth val="180"/>
        <c:overlap val="-90"/>
        <c:axId val="468760040"/>
        <c:axId val="46875259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H28</c:v>
                </c:pt>
                <c:pt idx="1">
                  <c:v>H29</c:v>
                </c:pt>
                <c:pt idx="2">
                  <c:v>H30</c:v>
                </c:pt>
                <c:pt idx="3">
                  <c:v>R01</c:v>
                </c:pt>
                <c:pt idx="4">
                  <c:v>R02</c:v>
                </c:pt>
              </c:strCache>
            </c:strRef>
          </c:cat>
          <c:val>
            <c:numRef>
              <c:f>データ!$EA$18:$EE$18</c:f>
              <c:numCache>
                <c:formatCode>#,##0.00;"▲ "#,##0.00</c:formatCode>
                <c:ptCount val="5"/>
                <c:pt idx="0">
                  <c:v>513.91999999999996</c:v>
                </c:pt>
                <c:pt idx="1">
                  <c:v>527.41999999999996</c:v>
                </c:pt>
                <c:pt idx="2">
                  <c:v>575.61</c:v>
                </c:pt>
                <c:pt idx="3">
                  <c:v>570.35</c:v>
                </c:pt>
                <c:pt idx="4">
                  <c:v>454.43</c:v>
                </c:pt>
              </c:numCache>
            </c:numRef>
          </c:val>
          <c:smooth val="0"/>
          <c:extLst>
            <c:ext xmlns:c16="http://schemas.microsoft.com/office/drawing/2014/chart" uri="{C3380CC4-5D6E-409C-BE32-E72D297353CC}">
              <c16:uniqueId val="{00000001-1499-468C-BEB7-B900F2AE7D8E}"/>
            </c:ext>
          </c:extLst>
        </c:ser>
        <c:dLbls>
          <c:showLegendKey val="0"/>
          <c:showVal val="0"/>
          <c:showCatName val="0"/>
          <c:showSerName val="0"/>
          <c:showPercent val="0"/>
          <c:showBubbleSize val="0"/>
        </c:dLbls>
        <c:marker val="1"/>
        <c:smooth val="0"/>
        <c:axId val="468760040"/>
        <c:axId val="468752592"/>
      </c:lineChart>
      <c:catAx>
        <c:axId val="468760040"/>
        <c:scaling>
          <c:orientation val="minMax"/>
        </c:scaling>
        <c:delete val="0"/>
        <c:axPos val="b"/>
        <c:numFmt formatCode="General" sourceLinked="1"/>
        <c:majorTickMark val="none"/>
        <c:minorTickMark val="none"/>
        <c:tickLblPos val="none"/>
        <c:crossAx val="468752592"/>
        <c:crosses val="autoZero"/>
        <c:auto val="0"/>
        <c:lblAlgn val="ctr"/>
        <c:lblOffset val="100"/>
        <c:noMultiLvlLbl val="1"/>
      </c:catAx>
      <c:valAx>
        <c:axId val="46875259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87600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H28</c:v>
                </c:pt>
                <c:pt idx="1">
                  <c:v>H29</c:v>
                </c:pt>
                <c:pt idx="2">
                  <c:v>H30</c:v>
                </c:pt>
                <c:pt idx="3">
                  <c:v>R01</c:v>
                </c:pt>
                <c:pt idx="4">
                  <c:v>R02</c:v>
                </c:pt>
              </c:strCache>
            </c:strRef>
          </c:cat>
          <c:val>
            <c:numRef>
              <c:f>データ!$FE$17:$FI$17</c:f>
              <c:numCache>
                <c:formatCode>#,##0.0;"▲ "#,##0.0</c:formatCode>
                <c:ptCount val="5"/>
                <c:pt idx="0">
                  <c:v>24.1</c:v>
                </c:pt>
                <c:pt idx="1">
                  <c:v>23.8</c:v>
                </c:pt>
                <c:pt idx="2">
                  <c:v>24.8</c:v>
                </c:pt>
                <c:pt idx="3">
                  <c:v>23.3</c:v>
                </c:pt>
                <c:pt idx="4">
                  <c:v>15.3</c:v>
                </c:pt>
              </c:numCache>
            </c:numRef>
          </c:val>
          <c:extLst>
            <c:ext xmlns:c16="http://schemas.microsoft.com/office/drawing/2014/chart" uri="{C3380CC4-5D6E-409C-BE32-E72D297353CC}">
              <c16:uniqueId val="{00000000-BB61-459F-9657-CA916775BB72}"/>
            </c:ext>
          </c:extLst>
        </c:ser>
        <c:dLbls>
          <c:showLegendKey val="0"/>
          <c:showVal val="0"/>
          <c:showCatName val="0"/>
          <c:showSerName val="0"/>
          <c:showPercent val="0"/>
          <c:showBubbleSize val="0"/>
        </c:dLbls>
        <c:gapWidth val="180"/>
        <c:overlap val="-90"/>
        <c:axId val="468754552"/>
        <c:axId val="46875651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H28</c:v>
                </c:pt>
                <c:pt idx="1">
                  <c:v>H29</c:v>
                </c:pt>
                <c:pt idx="2">
                  <c:v>H30</c:v>
                </c:pt>
                <c:pt idx="3">
                  <c:v>R01</c:v>
                </c:pt>
                <c:pt idx="4">
                  <c:v>R02</c:v>
                </c:pt>
              </c:strCache>
            </c:strRef>
          </c:cat>
          <c:val>
            <c:numRef>
              <c:f>データ!$FE$18:$FI$18</c:f>
              <c:numCache>
                <c:formatCode>#,##0.0;"▲ "#,##0.0</c:formatCode>
                <c:ptCount val="5"/>
                <c:pt idx="0">
                  <c:v>18</c:v>
                </c:pt>
                <c:pt idx="1">
                  <c:v>18.399999999999999</c:v>
                </c:pt>
                <c:pt idx="2">
                  <c:v>18.3</c:v>
                </c:pt>
                <c:pt idx="3">
                  <c:v>18.100000000000001</c:v>
                </c:pt>
                <c:pt idx="4">
                  <c:v>14.2</c:v>
                </c:pt>
              </c:numCache>
            </c:numRef>
          </c:val>
          <c:smooth val="0"/>
          <c:extLst>
            <c:ext xmlns:c16="http://schemas.microsoft.com/office/drawing/2014/chart" uri="{C3380CC4-5D6E-409C-BE32-E72D297353CC}">
              <c16:uniqueId val="{00000001-BB61-459F-9657-CA916775BB72}"/>
            </c:ext>
          </c:extLst>
        </c:ser>
        <c:dLbls>
          <c:showLegendKey val="0"/>
          <c:showVal val="0"/>
          <c:showCatName val="0"/>
          <c:showSerName val="0"/>
          <c:showPercent val="0"/>
          <c:showBubbleSize val="0"/>
        </c:dLbls>
        <c:marker val="1"/>
        <c:smooth val="0"/>
        <c:axId val="468754552"/>
        <c:axId val="468756512"/>
      </c:lineChart>
      <c:catAx>
        <c:axId val="468754552"/>
        <c:scaling>
          <c:orientation val="minMax"/>
        </c:scaling>
        <c:delete val="0"/>
        <c:axPos val="b"/>
        <c:numFmt formatCode="General" sourceLinked="1"/>
        <c:majorTickMark val="none"/>
        <c:minorTickMark val="none"/>
        <c:tickLblPos val="none"/>
        <c:crossAx val="468756512"/>
        <c:crosses val="autoZero"/>
        <c:auto val="0"/>
        <c:lblAlgn val="ctr"/>
        <c:lblOffset val="100"/>
        <c:noMultiLvlLbl val="1"/>
      </c:catAx>
      <c:valAx>
        <c:axId val="468756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87545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H28</c:v>
                </c:pt>
                <c:pt idx="1">
                  <c:v>H29</c:v>
                </c:pt>
                <c:pt idx="2">
                  <c:v>H30</c:v>
                </c:pt>
                <c:pt idx="3">
                  <c:v>R01</c:v>
                </c:pt>
                <c:pt idx="4">
                  <c:v>R02</c:v>
                </c:pt>
              </c:strCache>
            </c:strRef>
          </c:cat>
          <c:val>
            <c:numRef>
              <c:f>データ!$BR$17:$BV$17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AC23-4AEE-95A2-255997DB0057}"/>
            </c:ext>
          </c:extLst>
        </c:ser>
        <c:dLbls>
          <c:showLegendKey val="0"/>
          <c:showVal val="0"/>
          <c:showCatName val="0"/>
          <c:showSerName val="0"/>
          <c:showPercent val="0"/>
          <c:showBubbleSize val="0"/>
        </c:dLbls>
        <c:gapWidth val="180"/>
        <c:overlap val="-90"/>
        <c:axId val="243848336"/>
        <c:axId val="24384872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H28</c:v>
                </c:pt>
                <c:pt idx="1">
                  <c:v>H29</c:v>
                </c:pt>
                <c:pt idx="2">
                  <c:v>H30</c:v>
                </c:pt>
                <c:pt idx="3">
                  <c:v>R01</c:v>
                </c:pt>
                <c:pt idx="4">
                  <c:v>R02</c:v>
                </c:pt>
              </c:strCache>
            </c:strRef>
          </c:cat>
          <c:val>
            <c:numRef>
              <c:f>データ!$BR$18:$BV$18</c:f>
              <c:numCache>
                <c:formatCode>#,##0.0;"▲ "#,##0.0</c:formatCode>
                <c:ptCount val="5"/>
                <c:pt idx="0">
                  <c:v>86.1</c:v>
                </c:pt>
                <c:pt idx="1">
                  <c:v>62.9</c:v>
                </c:pt>
                <c:pt idx="2">
                  <c:v>34.799999999999997</c:v>
                </c:pt>
                <c:pt idx="3">
                  <c:v>35.1</c:v>
                </c:pt>
                <c:pt idx="4">
                  <c:v>58.4</c:v>
                </c:pt>
              </c:numCache>
            </c:numRef>
          </c:val>
          <c:smooth val="0"/>
          <c:extLst>
            <c:ext xmlns:c16="http://schemas.microsoft.com/office/drawing/2014/chart" uri="{C3380CC4-5D6E-409C-BE32-E72D297353CC}">
              <c16:uniqueId val="{00000001-AC23-4AEE-95A2-255997DB0057}"/>
            </c:ext>
          </c:extLst>
        </c:ser>
        <c:dLbls>
          <c:showLegendKey val="0"/>
          <c:showVal val="0"/>
          <c:showCatName val="0"/>
          <c:showSerName val="0"/>
          <c:showPercent val="0"/>
          <c:showBubbleSize val="0"/>
        </c:dLbls>
        <c:marker val="1"/>
        <c:smooth val="0"/>
        <c:axId val="243848336"/>
        <c:axId val="243848728"/>
      </c:lineChart>
      <c:catAx>
        <c:axId val="243848336"/>
        <c:scaling>
          <c:orientation val="minMax"/>
        </c:scaling>
        <c:delete val="0"/>
        <c:axPos val="b"/>
        <c:numFmt formatCode="General" sourceLinked="1"/>
        <c:majorTickMark val="none"/>
        <c:minorTickMark val="none"/>
        <c:tickLblPos val="none"/>
        <c:crossAx val="243848728"/>
        <c:crosses val="autoZero"/>
        <c:auto val="0"/>
        <c:lblAlgn val="ctr"/>
        <c:lblOffset val="100"/>
        <c:noMultiLvlLbl val="1"/>
      </c:catAx>
      <c:valAx>
        <c:axId val="24384872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38483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H28</c:v>
                </c:pt>
                <c:pt idx="1">
                  <c:v>H29</c:v>
                </c:pt>
                <c:pt idx="2">
                  <c:v>H30</c:v>
                </c:pt>
                <c:pt idx="3">
                  <c:v>R01</c:v>
                </c:pt>
                <c:pt idx="4">
                  <c:v>R02</c:v>
                </c:pt>
              </c:strCache>
            </c:strRef>
          </c:cat>
          <c:val>
            <c:numRef>
              <c:f>データ!$AV$17:$AZ$17</c:f>
              <c:numCache>
                <c:formatCode>#,##0.0;"▲ "#,##0.0</c:formatCode>
                <c:ptCount val="5"/>
                <c:pt idx="0">
                  <c:v>95</c:v>
                </c:pt>
                <c:pt idx="1">
                  <c:v>93.1</c:v>
                </c:pt>
                <c:pt idx="2">
                  <c:v>91.3</c:v>
                </c:pt>
                <c:pt idx="3">
                  <c:v>89.8</c:v>
                </c:pt>
                <c:pt idx="4">
                  <c:v>73.900000000000006</c:v>
                </c:pt>
              </c:numCache>
            </c:numRef>
          </c:val>
          <c:extLst>
            <c:ext xmlns:c16="http://schemas.microsoft.com/office/drawing/2014/chart" uri="{C3380CC4-5D6E-409C-BE32-E72D297353CC}">
              <c16:uniqueId val="{00000000-FB25-42A3-A428-0DEE9086F654}"/>
            </c:ext>
          </c:extLst>
        </c:ser>
        <c:dLbls>
          <c:showLegendKey val="0"/>
          <c:showVal val="0"/>
          <c:showCatName val="0"/>
          <c:showSerName val="0"/>
          <c:showPercent val="0"/>
          <c:showBubbleSize val="0"/>
        </c:dLbls>
        <c:gapWidth val="180"/>
        <c:overlap val="-90"/>
        <c:axId val="243851864"/>
        <c:axId val="243853040"/>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H28</c:v>
                </c:pt>
                <c:pt idx="1">
                  <c:v>H29</c:v>
                </c:pt>
                <c:pt idx="2">
                  <c:v>H30</c:v>
                </c:pt>
                <c:pt idx="3">
                  <c:v>R01</c:v>
                </c:pt>
                <c:pt idx="4">
                  <c:v>R02</c:v>
                </c:pt>
              </c:strCache>
            </c:strRef>
          </c:cat>
          <c:val>
            <c:numRef>
              <c:f>データ!$AV$18:$AZ$18</c:f>
              <c:numCache>
                <c:formatCode>#,##0.0;"▲ "#,##0.0</c:formatCode>
                <c:ptCount val="5"/>
                <c:pt idx="0">
                  <c:v>94.2</c:v>
                </c:pt>
                <c:pt idx="1">
                  <c:v>94</c:v>
                </c:pt>
                <c:pt idx="2">
                  <c:v>93.2</c:v>
                </c:pt>
                <c:pt idx="3">
                  <c:v>89.9</c:v>
                </c:pt>
                <c:pt idx="4">
                  <c:v>71.400000000000006</c:v>
                </c:pt>
              </c:numCache>
            </c:numRef>
          </c:val>
          <c:smooth val="0"/>
          <c:extLst>
            <c:ext xmlns:c16="http://schemas.microsoft.com/office/drawing/2014/chart" uri="{C3380CC4-5D6E-409C-BE32-E72D297353CC}">
              <c16:uniqueId val="{00000001-FB25-42A3-A428-0DEE9086F654}"/>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H28</c:v>
                </c:pt>
                <c:pt idx="1">
                  <c:v>H29</c:v>
                </c:pt>
                <c:pt idx="2">
                  <c:v>H30</c:v>
                </c:pt>
                <c:pt idx="3">
                  <c:v>R01</c:v>
                </c:pt>
                <c:pt idx="4">
                  <c:v>R02</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B25-42A3-A428-0DEE9086F654}"/>
            </c:ext>
          </c:extLst>
        </c:ser>
        <c:dLbls>
          <c:showLegendKey val="0"/>
          <c:showVal val="0"/>
          <c:showCatName val="0"/>
          <c:showSerName val="0"/>
          <c:showPercent val="0"/>
          <c:showBubbleSize val="0"/>
        </c:dLbls>
        <c:marker val="1"/>
        <c:smooth val="0"/>
        <c:axId val="243851864"/>
        <c:axId val="243853040"/>
      </c:lineChart>
      <c:catAx>
        <c:axId val="243851864"/>
        <c:scaling>
          <c:orientation val="minMax"/>
        </c:scaling>
        <c:delete val="0"/>
        <c:axPos val="b"/>
        <c:numFmt formatCode="General" sourceLinked="1"/>
        <c:majorTickMark val="none"/>
        <c:minorTickMark val="none"/>
        <c:tickLblPos val="none"/>
        <c:crossAx val="243853040"/>
        <c:crosses val="autoZero"/>
        <c:auto val="0"/>
        <c:lblAlgn val="ctr"/>
        <c:lblOffset val="100"/>
        <c:noMultiLvlLbl val="1"/>
      </c:catAx>
      <c:valAx>
        <c:axId val="243853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38518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H28</c:v>
                </c:pt>
                <c:pt idx="1">
                  <c:v>H29</c:v>
                </c:pt>
                <c:pt idx="2">
                  <c:v>H30</c:v>
                </c:pt>
                <c:pt idx="3">
                  <c:v>R01</c:v>
                </c:pt>
                <c:pt idx="4">
                  <c:v>R02</c:v>
                </c:pt>
              </c:strCache>
            </c:strRef>
          </c:cat>
          <c:val>
            <c:numRef>
              <c:f>データ!$BG$17:$BK$17</c:f>
              <c:numCache>
                <c:formatCode>#,##0.0;"▲ "#,##0.0</c:formatCode>
                <c:ptCount val="5"/>
                <c:pt idx="0">
                  <c:v>790</c:v>
                </c:pt>
                <c:pt idx="1">
                  <c:v>742</c:v>
                </c:pt>
                <c:pt idx="2">
                  <c:v>865</c:v>
                </c:pt>
                <c:pt idx="3">
                  <c:v>995.6</c:v>
                </c:pt>
                <c:pt idx="4">
                  <c:v>766.1</c:v>
                </c:pt>
              </c:numCache>
            </c:numRef>
          </c:val>
          <c:extLst>
            <c:ext xmlns:c16="http://schemas.microsoft.com/office/drawing/2014/chart" uri="{C3380CC4-5D6E-409C-BE32-E72D297353CC}">
              <c16:uniqueId val="{00000000-BC4C-4204-8193-80E4DE01DE8F}"/>
            </c:ext>
          </c:extLst>
        </c:ser>
        <c:dLbls>
          <c:showLegendKey val="0"/>
          <c:showVal val="0"/>
          <c:showCatName val="0"/>
          <c:showSerName val="0"/>
          <c:showPercent val="0"/>
          <c:showBubbleSize val="0"/>
        </c:dLbls>
        <c:gapWidth val="180"/>
        <c:overlap val="-90"/>
        <c:axId val="243853432"/>
        <c:axId val="243846376"/>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H28</c:v>
                </c:pt>
                <c:pt idx="1">
                  <c:v>H29</c:v>
                </c:pt>
                <c:pt idx="2">
                  <c:v>H30</c:v>
                </c:pt>
                <c:pt idx="3">
                  <c:v>R01</c:v>
                </c:pt>
                <c:pt idx="4">
                  <c:v>R02</c:v>
                </c:pt>
              </c:strCache>
            </c:strRef>
          </c:cat>
          <c:val>
            <c:numRef>
              <c:f>データ!$BG$18:$BK$18</c:f>
              <c:numCache>
                <c:formatCode>#,##0.0;"▲ "#,##0.0</c:formatCode>
                <c:ptCount val="5"/>
                <c:pt idx="0">
                  <c:v>100</c:v>
                </c:pt>
                <c:pt idx="1">
                  <c:v>156.69999999999999</c:v>
                </c:pt>
                <c:pt idx="2">
                  <c:v>155.30000000000001</c:v>
                </c:pt>
                <c:pt idx="3">
                  <c:v>154.19999999999999</c:v>
                </c:pt>
                <c:pt idx="4">
                  <c:v>126.8</c:v>
                </c:pt>
              </c:numCache>
            </c:numRef>
          </c:val>
          <c:smooth val="0"/>
          <c:extLst>
            <c:ext xmlns:c16="http://schemas.microsoft.com/office/drawing/2014/chart" uri="{C3380CC4-5D6E-409C-BE32-E72D297353CC}">
              <c16:uniqueId val="{00000001-BC4C-4204-8193-80E4DE01DE8F}"/>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H28</c:v>
                </c:pt>
                <c:pt idx="1">
                  <c:v>H29</c:v>
                </c:pt>
                <c:pt idx="2">
                  <c:v>H30</c:v>
                </c:pt>
                <c:pt idx="3">
                  <c:v>R01</c:v>
                </c:pt>
                <c:pt idx="4">
                  <c:v>R02</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C4C-4204-8193-80E4DE01DE8F}"/>
            </c:ext>
          </c:extLst>
        </c:ser>
        <c:dLbls>
          <c:showLegendKey val="0"/>
          <c:showVal val="0"/>
          <c:showCatName val="0"/>
          <c:showSerName val="0"/>
          <c:showPercent val="0"/>
          <c:showBubbleSize val="0"/>
        </c:dLbls>
        <c:marker val="1"/>
        <c:smooth val="0"/>
        <c:axId val="243853432"/>
        <c:axId val="243846376"/>
      </c:lineChart>
      <c:catAx>
        <c:axId val="243853432"/>
        <c:scaling>
          <c:orientation val="minMax"/>
        </c:scaling>
        <c:delete val="0"/>
        <c:axPos val="b"/>
        <c:numFmt formatCode="General" sourceLinked="1"/>
        <c:majorTickMark val="none"/>
        <c:minorTickMark val="none"/>
        <c:tickLblPos val="none"/>
        <c:crossAx val="243846376"/>
        <c:crosses val="autoZero"/>
        <c:auto val="0"/>
        <c:lblAlgn val="ctr"/>
        <c:lblOffset val="100"/>
        <c:noMultiLvlLbl val="1"/>
      </c:catAx>
      <c:valAx>
        <c:axId val="243846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3853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H28</c:v>
                </c:pt>
                <c:pt idx="1">
                  <c:v>H29</c:v>
                </c:pt>
                <c:pt idx="2">
                  <c:v>H30</c:v>
                </c:pt>
                <c:pt idx="3">
                  <c:v>R01</c:v>
                </c:pt>
                <c:pt idx="4">
                  <c:v>R02</c:v>
                </c:pt>
              </c:strCache>
            </c:strRef>
          </c:cat>
          <c:val>
            <c:numRef>
              <c:f>データ!$CC$18:$CG$18</c:f>
              <c:numCache>
                <c:formatCode>#,##0.0;"▲ "#,##0.0</c:formatCode>
                <c:ptCount val="5"/>
                <c:pt idx="0">
                  <c:v>12</c:v>
                </c:pt>
                <c:pt idx="1">
                  <c:v>13.6</c:v>
                </c:pt>
                <c:pt idx="2">
                  <c:v>12.7</c:v>
                </c:pt>
                <c:pt idx="3">
                  <c:v>12.1</c:v>
                </c:pt>
                <c:pt idx="4">
                  <c:v>23.3</c:v>
                </c:pt>
              </c:numCache>
            </c:numRef>
          </c:val>
          <c:extLst>
            <c:ext xmlns:c16="http://schemas.microsoft.com/office/drawing/2014/chart" uri="{C3380CC4-5D6E-409C-BE32-E72D297353CC}">
              <c16:uniqueId val="{00000000-7DD0-46FC-88ED-DDDB24376BE9}"/>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H28</c:v>
                </c:pt>
                <c:pt idx="1">
                  <c:v>H29</c:v>
                </c:pt>
                <c:pt idx="2">
                  <c:v>H30</c:v>
                </c:pt>
                <c:pt idx="3">
                  <c:v>R01</c:v>
                </c:pt>
                <c:pt idx="4">
                  <c:v>R02</c:v>
                </c:pt>
              </c:strCache>
            </c:strRef>
          </c:cat>
          <c:val>
            <c:numRef>
              <c:f>データ!$CC$19:$CG$19</c:f>
              <c:numCache>
                <c:formatCode>#,##0.0;"▲ "#,##0.0</c:formatCode>
                <c:ptCount val="5"/>
                <c:pt idx="0">
                  <c:v>174.7</c:v>
                </c:pt>
                <c:pt idx="1">
                  <c:v>178.3</c:v>
                </c:pt>
                <c:pt idx="2">
                  <c:v>168.1</c:v>
                </c:pt>
                <c:pt idx="3">
                  <c:v>175</c:v>
                </c:pt>
                <c:pt idx="4">
                  <c:v>238.1</c:v>
                </c:pt>
              </c:numCache>
            </c:numRef>
          </c:val>
          <c:extLst>
            <c:ext xmlns:c16="http://schemas.microsoft.com/office/drawing/2014/chart" uri="{C3380CC4-5D6E-409C-BE32-E72D297353CC}">
              <c16:uniqueId val="{00000001-7DD0-46FC-88ED-DDDB24376BE9}"/>
            </c:ext>
          </c:extLst>
        </c:ser>
        <c:dLbls>
          <c:showLegendKey val="0"/>
          <c:showVal val="0"/>
          <c:showCatName val="0"/>
          <c:showSerName val="0"/>
          <c:showPercent val="0"/>
          <c:showBubbleSize val="0"/>
        </c:dLbls>
        <c:gapWidth val="150"/>
        <c:axId val="243849512"/>
        <c:axId val="243849904"/>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H28</c:v>
                </c:pt>
                <c:pt idx="1">
                  <c:v>H29</c:v>
                </c:pt>
                <c:pt idx="2">
                  <c:v>H30</c:v>
                </c:pt>
                <c:pt idx="3">
                  <c:v>R01</c:v>
                </c:pt>
                <c:pt idx="4">
                  <c:v>R02</c:v>
                </c:pt>
              </c:strCache>
            </c:strRef>
          </c:cat>
          <c:val>
            <c:numRef>
              <c:f>データ!$CC$20:$CG$20</c:f>
              <c:numCache>
                <c:formatCode>#,##0.0;"▲ "#,##0.0</c:formatCode>
                <c:ptCount val="5"/>
                <c:pt idx="0">
                  <c:v>14.6</c:v>
                </c:pt>
                <c:pt idx="1">
                  <c:v>14.5</c:v>
                </c:pt>
                <c:pt idx="2">
                  <c:v>14.7</c:v>
                </c:pt>
                <c:pt idx="3">
                  <c:v>14.2</c:v>
                </c:pt>
                <c:pt idx="4">
                  <c:v>23.4</c:v>
                </c:pt>
              </c:numCache>
            </c:numRef>
          </c:val>
          <c:smooth val="0"/>
          <c:extLst>
            <c:ext xmlns:c16="http://schemas.microsoft.com/office/drawing/2014/chart" uri="{C3380CC4-5D6E-409C-BE32-E72D297353CC}">
              <c16:uniqueId val="{00000002-7DD0-46FC-88ED-DDDB24376BE9}"/>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H28</c:v>
                </c:pt>
                <c:pt idx="1">
                  <c:v>H29</c:v>
                </c:pt>
                <c:pt idx="2">
                  <c:v>H30</c:v>
                </c:pt>
                <c:pt idx="3">
                  <c:v>R01</c:v>
                </c:pt>
                <c:pt idx="4">
                  <c:v>R02</c:v>
                </c:pt>
              </c:strCache>
            </c:strRef>
          </c:cat>
          <c:val>
            <c:numRef>
              <c:f>データ!$CC$21:$CG$21</c:f>
              <c:numCache>
                <c:formatCode>#,##0.0;"▲ "#,##0.0</c:formatCode>
                <c:ptCount val="5"/>
                <c:pt idx="0">
                  <c:v>180</c:v>
                </c:pt>
                <c:pt idx="1">
                  <c:v>180.1</c:v>
                </c:pt>
                <c:pt idx="2">
                  <c:v>182.9</c:v>
                </c:pt>
                <c:pt idx="3">
                  <c:v>190.5</c:v>
                </c:pt>
                <c:pt idx="4">
                  <c:v>244.7</c:v>
                </c:pt>
              </c:numCache>
            </c:numRef>
          </c:val>
          <c:smooth val="0"/>
          <c:extLst>
            <c:ext xmlns:c16="http://schemas.microsoft.com/office/drawing/2014/chart" uri="{C3380CC4-5D6E-409C-BE32-E72D297353CC}">
              <c16:uniqueId val="{00000003-7DD0-46FC-88ED-DDDB24376BE9}"/>
            </c:ext>
          </c:extLst>
        </c:ser>
        <c:dLbls>
          <c:showLegendKey val="0"/>
          <c:showVal val="0"/>
          <c:showCatName val="0"/>
          <c:showSerName val="0"/>
          <c:showPercent val="0"/>
          <c:showBubbleSize val="0"/>
        </c:dLbls>
        <c:marker val="1"/>
        <c:smooth val="0"/>
        <c:axId val="243849512"/>
        <c:axId val="243849904"/>
      </c:lineChart>
      <c:catAx>
        <c:axId val="243849512"/>
        <c:scaling>
          <c:orientation val="minMax"/>
        </c:scaling>
        <c:delete val="0"/>
        <c:axPos val="b"/>
        <c:numFmt formatCode="General" sourceLinked="1"/>
        <c:majorTickMark val="none"/>
        <c:minorTickMark val="none"/>
        <c:tickLblPos val="none"/>
        <c:crossAx val="243849904"/>
        <c:crosses val="autoZero"/>
        <c:auto val="0"/>
        <c:lblAlgn val="ctr"/>
        <c:lblOffset val="100"/>
        <c:noMultiLvlLbl val="1"/>
      </c:catAx>
      <c:valAx>
        <c:axId val="243849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38495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H28</c:v>
                </c:pt>
                <c:pt idx="1">
                  <c:v>H29</c:v>
                </c:pt>
                <c:pt idx="2">
                  <c:v>H30</c:v>
                </c:pt>
                <c:pt idx="3">
                  <c:v>R01</c:v>
                </c:pt>
                <c:pt idx="4">
                  <c:v>R02</c:v>
                </c:pt>
              </c:strCache>
            </c:strRef>
          </c:cat>
          <c:val>
            <c:numRef>
              <c:f>データ!$CW$17:$DA$17</c:f>
              <c:numCache>
                <c:formatCode>#,##0.0;"▲ "#,##0.0</c:formatCode>
                <c:ptCount val="5"/>
                <c:pt idx="0">
                  <c:v>6.9</c:v>
                </c:pt>
                <c:pt idx="1">
                  <c:v>7.6</c:v>
                </c:pt>
                <c:pt idx="2">
                  <c:v>7.5</c:v>
                </c:pt>
                <c:pt idx="3">
                  <c:v>6.9</c:v>
                </c:pt>
                <c:pt idx="4">
                  <c:v>9.8000000000000007</c:v>
                </c:pt>
              </c:numCache>
            </c:numRef>
          </c:val>
          <c:extLst>
            <c:ext xmlns:c16="http://schemas.microsoft.com/office/drawing/2014/chart" uri="{C3380CC4-5D6E-409C-BE32-E72D297353CC}">
              <c16:uniqueId val="{00000000-AF48-4A27-83A2-D01FE5F58D7F}"/>
            </c:ext>
          </c:extLst>
        </c:ser>
        <c:dLbls>
          <c:showLegendKey val="0"/>
          <c:showVal val="0"/>
          <c:showCatName val="0"/>
          <c:showSerName val="0"/>
          <c:showPercent val="0"/>
          <c:showBubbleSize val="0"/>
        </c:dLbls>
        <c:gapWidth val="180"/>
        <c:overlap val="-90"/>
        <c:axId val="243850688"/>
        <c:axId val="468758472"/>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H28</c:v>
                </c:pt>
                <c:pt idx="1">
                  <c:v>H29</c:v>
                </c:pt>
                <c:pt idx="2">
                  <c:v>H30</c:v>
                </c:pt>
                <c:pt idx="3">
                  <c:v>R01</c:v>
                </c:pt>
                <c:pt idx="4">
                  <c:v>R02</c:v>
                </c:pt>
              </c:strCache>
            </c:strRef>
          </c:cat>
          <c:val>
            <c:numRef>
              <c:f>データ!$CW$18:$DA$18</c:f>
              <c:numCache>
                <c:formatCode>#,##0.0;"▲ "#,##0.0</c:formatCode>
                <c:ptCount val="5"/>
                <c:pt idx="0">
                  <c:v>8.1</c:v>
                </c:pt>
                <c:pt idx="1">
                  <c:v>8</c:v>
                </c:pt>
                <c:pt idx="2">
                  <c:v>8</c:v>
                </c:pt>
                <c:pt idx="3">
                  <c:v>7.5</c:v>
                </c:pt>
                <c:pt idx="4">
                  <c:v>9.6</c:v>
                </c:pt>
              </c:numCache>
            </c:numRef>
          </c:val>
          <c:smooth val="0"/>
          <c:extLst>
            <c:ext xmlns:c16="http://schemas.microsoft.com/office/drawing/2014/chart" uri="{C3380CC4-5D6E-409C-BE32-E72D297353CC}">
              <c16:uniqueId val="{00000001-AF48-4A27-83A2-D01FE5F58D7F}"/>
            </c:ext>
          </c:extLst>
        </c:ser>
        <c:dLbls>
          <c:showLegendKey val="0"/>
          <c:showVal val="0"/>
          <c:showCatName val="0"/>
          <c:showSerName val="0"/>
          <c:showPercent val="0"/>
          <c:showBubbleSize val="0"/>
        </c:dLbls>
        <c:marker val="1"/>
        <c:smooth val="0"/>
        <c:axId val="243850688"/>
        <c:axId val="468758472"/>
      </c:lineChart>
      <c:catAx>
        <c:axId val="243850688"/>
        <c:scaling>
          <c:orientation val="minMax"/>
        </c:scaling>
        <c:delete val="0"/>
        <c:axPos val="b"/>
        <c:numFmt formatCode="General" sourceLinked="1"/>
        <c:majorTickMark val="none"/>
        <c:minorTickMark val="none"/>
        <c:tickLblPos val="none"/>
        <c:crossAx val="468758472"/>
        <c:crosses val="autoZero"/>
        <c:auto val="0"/>
        <c:lblAlgn val="ctr"/>
        <c:lblOffset val="100"/>
        <c:noMultiLvlLbl val="1"/>
      </c:catAx>
      <c:valAx>
        <c:axId val="468758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38506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H28</c:v>
                </c:pt>
                <c:pt idx="1">
                  <c:v>H29</c:v>
                </c:pt>
                <c:pt idx="2">
                  <c:v>H30</c:v>
                </c:pt>
                <c:pt idx="3">
                  <c:v>R01</c:v>
                </c:pt>
                <c:pt idx="4">
                  <c:v>R02</c:v>
                </c:pt>
              </c:strCache>
            </c:strRef>
          </c:cat>
          <c:val>
            <c:numRef>
              <c:f>データ!$DG$17:$DK$17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A61-4239-B1AD-2B033A843CE3}"/>
            </c:ext>
          </c:extLst>
        </c:ser>
        <c:dLbls>
          <c:showLegendKey val="0"/>
          <c:showVal val="0"/>
          <c:showCatName val="0"/>
          <c:showSerName val="0"/>
          <c:showPercent val="0"/>
          <c:showBubbleSize val="0"/>
        </c:dLbls>
        <c:gapWidth val="180"/>
        <c:overlap val="-90"/>
        <c:axId val="468756904"/>
        <c:axId val="468753768"/>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H28</c:v>
                </c:pt>
                <c:pt idx="1">
                  <c:v>H29</c:v>
                </c:pt>
                <c:pt idx="2">
                  <c:v>H30</c:v>
                </c:pt>
                <c:pt idx="3">
                  <c:v>R01</c:v>
                </c:pt>
                <c:pt idx="4">
                  <c:v>R02</c:v>
                </c:pt>
              </c:strCache>
            </c:strRef>
          </c:cat>
          <c:val>
            <c:numRef>
              <c:f>データ!$DG$18:$DK$18</c:f>
              <c:numCache>
                <c:formatCode>#,##0.0;"▲ "#,##0.0</c:formatCode>
                <c:ptCount val="5"/>
                <c:pt idx="0">
                  <c:v>22.5</c:v>
                </c:pt>
                <c:pt idx="1">
                  <c:v>21.9</c:v>
                </c:pt>
                <c:pt idx="2">
                  <c:v>23.3</c:v>
                </c:pt>
                <c:pt idx="3">
                  <c:v>29.5</c:v>
                </c:pt>
                <c:pt idx="4">
                  <c:v>53.2</c:v>
                </c:pt>
              </c:numCache>
            </c:numRef>
          </c:val>
          <c:smooth val="0"/>
          <c:extLst>
            <c:ext xmlns:c16="http://schemas.microsoft.com/office/drawing/2014/chart" uri="{C3380CC4-5D6E-409C-BE32-E72D297353CC}">
              <c16:uniqueId val="{00000001-DA61-4239-B1AD-2B033A843CE3}"/>
            </c:ext>
          </c:extLst>
        </c:ser>
        <c:dLbls>
          <c:showLegendKey val="0"/>
          <c:showVal val="0"/>
          <c:showCatName val="0"/>
          <c:showSerName val="0"/>
          <c:showPercent val="0"/>
          <c:showBubbleSize val="0"/>
        </c:dLbls>
        <c:marker val="1"/>
        <c:smooth val="0"/>
        <c:axId val="468756904"/>
        <c:axId val="468753768"/>
      </c:lineChart>
      <c:catAx>
        <c:axId val="468756904"/>
        <c:scaling>
          <c:orientation val="minMax"/>
        </c:scaling>
        <c:delete val="0"/>
        <c:axPos val="b"/>
        <c:numFmt formatCode="General" sourceLinked="1"/>
        <c:majorTickMark val="none"/>
        <c:minorTickMark val="none"/>
        <c:tickLblPos val="none"/>
        <c:crossAx val="468753768"/>
        <c:crosses val="autoZero"/>
        <c:auto val="0"/>
        <c:lblAlgn val="ctr"/>
        <c:lblOffset val="100"/>
        <c:noMultiLvlLbl val="1"/>
      </c:catAx>
      <c:valAx>
        <c:axId val="468753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87569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H28</c:v>
                </c:pt>
                <c:pt idx="1">
                  <c:v>H29</c:v>
                </c:pt>
                <c:pt idx="2">
                  <c:v>H30</c:v>
                </c:pt>
                <c:pt idx="3">
                  <c:v>R01</c:v>
                </c:pt>
                <c:pt idx="4">
                  <c:v>R02</c:v>
                </c:pt>
              </c:strCache>
            </c:strRef>
          </c:cat>
          <c:val>
            <c:numRef>
              <c:f>データ!$DQ$17:$DU$17</c:f>
              <c:numCache>
                <c:formatCode>#,##0.0;"▲ "#,##0.0</c:formatCode>
                <c:ptCount val="5"/>
                <c:pt idx="0">
                  <c:v>81</c:v>
                </c:pt>
                <c:pt idx="1">
                  <c:v>79.8</c:v>
                </c:pt>
                <c:pt idx="2">
                  <c:v>79.5</c:v>
                </c:pt>
                <c:pt idx="3">
                  <c:v>83</c:v>
                </c:pt>
                <c:pt idx="4">
                  <c:v>84</c:v>
                </c:pt>
              </c:numCache>
            </c:numRef>
          </c:val>
          <c:extLst>
            <c:ext xmlns:c16="http://schemas.microsoft.com/office/drawing/2014/chart" uri="{C3380CC4-5D6E-409C-BE32-E72D297353CC}">
              <c16:uniqueId val="{00000000-7537-4F96-B9D1-A5AF7CFF41F9}"/>
            </c:ext>
          </c:extLst>
        </c:ser>
        <c:dLbls>
          <c:showLegendKey val="0"/>
          <c:showVal val="0"/>
          <c:showCatName val="0"/>
          <c:showSerName val="0"/>
          <c:showPercent val="0"/>
          <c:showBubbleSize val="0"/>
        </c:dLbls>
        <c:gapWidth val="180"/>
        <c:overlap val="-90"/>
        <c:axId val="468757688"/>
        <c:axId val="468758864"/>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H28</c:v>
                </c:pt>
                <c:pt idx="1">
                  <c:v>H29</c:v>
                </c:pt>
                <c:pt idx="2">
                  <c:v>H30</c:v>
                </c:pt>
                <c:pt idx="3">
                  <c:v>R01</c:v>
                </c:pt>
                <c:pt idx="4">
                  <c:v>R02</c:v>
                </c:pt>
              </c:strCache>
            </c:strRef>
          </c:cat>
          <c:val>
            <c:numRef>
              <c:f>データ!$DQ$18:$DU$18</c:f>
              <c:numCache>
                <c:formatCode>#,##0.0;"▲ "#,##0.0</c:formatCode>
                <c:ptCount val="5"/>
                <c:pt idx="0">
                  <c:v>78.400000000000006</c:v>
                </c:pt>
                <c:pt idx="1">
                  <c:v>77.8</c:v>
                </c:pt>
                <c:pt idx="2">
                  <c:v>77.400000000000006</c:v>
                </c:pt>
                <c:pt idx="3">
                  <c:v>74.900000000000006</c:v>
                </c:pt>
                <c:pt idx="4">
                  <c:v>74.5</c:v>
                </c:pt>
              </c:numCache>
            </c:numRef>
          </c:val>
          <c:smooth val="0"/>
          <c:extLst>
            <c:ext xmlns:c16="http://schemas.microsoft.com/office/drawing/2014/chart" uri="{C3380CC4-5D6E-409C-BE32-E72D297353CC}">
              <c16:uniqueId val="{00000001-7537-4F96-B9D1-A5AF7CFF41F9}"/>
            </c:ext>
          </c:extLst>
        </c:ser>
        <c:dLbls>
          <c:showLegendKey val="0"/>
          <c:showVal val="0"/>
          <c:showCatName val="0"/>
          <c:showSerName val="0"/>
          <c:showPercent val="0"/>
          <c:showBubbleSize val="0"/>
        </c:dLbls>
        <c:marker val="1"/>
        <c:smooth val="0"/>
        <c:axId val="468757688"/>
        <c:axId val="468758864"/>
      </c:lineChart>
      <c:catAx>
        <c:axId val="468757688"/>
        <c:scaling>
          <c:orientation val="minMax"/>
        </c:scaling>
        <c:delete val="0"/>
        <c:axPos val="b"/>
        <c:numFmt formatCode="General" sourceLinked="1"/>
        <c:majorTickMark val="none"/>
        <c:minorTickMark val="none"/>
        <c:tickLblPos val="none"/>
        <c:crossAx val="468758864"/>
        <c:crosses val="autoZero"/>
        <c:auto val="0"/>
        <c:lblAlgn val="ctr"/>
        <c:lblOffset val="100"/>
        <c:noMultiLvlLbl val="1"/>
      </c:catAx>
      <c:valAx>
        <c:axId val="468758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87576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H28</c:v>
                </c:pt>
                <c:pt idx="1">
                  <c:v>H29</c:v>
                </c:pt>
                <c:pt idx="2">
                  <c:v>H30</c:v>
                </c:pt>
                <c:pt idx="3">
                  <c:v>R01</c:v>
                </c:pt>
                <c:pt idx="4">
                  <c:v>R02</c:v>
                </c:pt>
              </c:strCache>
            </c:strRef>
          </c:cat>
          <c:val>
            <c:numRef>
              <c:f>データ!$EU$17:$EY$17</c:f>
              <c:numCache>
                <c:formatCode>#,##0.00;"▲ "#,##0.00</c:formatCode>
                <c:ptCount val="5"/>
                <c:pt idx="0">
                  <c:v>569.57000000000005</c:v>
                </c:pt>
                <c:pt idx="1">
                  <c:v>572.53</c:v>
                </c:pt>
                <c:pt idx="2">
                  <c:v>551.84</c:v>
                </c:pt>
                <c:pt idx="3">
                  <c:v>565.66</c:v>
                </c:pt>
                <c:pt idx="4">
                  <c:v>562.37</c:v>
                </c:pt>
              </c:numCache>
            </c:numRef>
          </c:val>
          <c:extLst>
            <c:ext xmlns:c16="http://schemas.microsoft.com/office/drawing/2014/chart" uri="{C3380CC4-5D6E-409C-BE32-E72D297353CC}">
              <c16:uniqueId val="{00000000-9356-4C64-82D9-56209C969488}"/>
            </c:ext>
          </c:extLst>
        </c:ser>
        <c:dLbls>
          <c:showLegendKey val="0"/>
          <c:showVal val="0"/>
          <c:showCatName val="0"/>
          <c:showSerName val="0"/>
          <c:showPercent val="0"/>
          <c:showBubbleSize val="0"/>
        </c:dLbls>
        <c:gapWidth val="180"/>
        <c:overlap val="-90"/>
        <c:axId val="468759256"/>
        <c:axId val="468754160"/>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H28</c:v>
                </c:pt>
                <c:pt idx="1">
                  <c:v>H29</c:v>
                </c:pt>
                <c:pt idx="2">
                  <c:v>H30</c:v>
                </c:pt>
                <c:pt idx="3">
                  <c:v>R01</c:v>
                </c:pt>
                <c:pt idx="4">
                  <c:v>R02</c:v>
                </c:pt>
              </c:strCache>
            </c:strRef>
          </c:cat>
          <c:val>
            <c:numRef>
              <c:f>データ!$EU$18:$EY$18</c:f>
              <c:numCache>
                <c:formatCode>#,##0.00;"▲ "#,##0.00</c:formatCode>
                <c:ptCount val="5"/>
                <c:pt idx="0">
                  <c:v>270.51</c:v>
                </c:pt>
                <c:pt idx="1">
                  <c:v>278.25</c:v>
                </c:pt>
                <c:pt idx="2">
                  <c:v>292.81</c:v>
                </c:pt>
                <c:pt idx="3">
                  <c:v>315.87</c:v>
                </c:pt>
                <c:pt idx="4">
                  <c:v>341.69</c:v>
                </c:pt>
              </c:numCache>
            </c:numRef>
          </c:val>
          <c:smooth val="0"/>
          <c:extLst>
            <c:ext xmlns:c16="http://schemas.microsoft.com/office/drawing/2014/chart" uri="{C3380CC4-5D6E-409C-BE32-E72D297353CC}">
              <c16:uniqueId val="{00000001-9356-4C64-82D9-56209C969488}"/>
            </c:ext>
          </c:extLst>
        </c:ser>
        <c:dLbls>
          <c:showLegendKey val="0"/>
          <c:showVal val="0"/>
          <c:showCatName val="0"/>
          <c:showSerName val="0"/>
          <c:showPercent val="0"/>
          <c:showBubbleSize val="0"/>
        </c:dLbls>
        <c:marker val="1"/>
        <c:smooth val="0"/>
        <c:axId val="468759256"/>
        <c:axId val="468754160"/>
      </c:lineChart>
      <c:catAx>
        <c:axId val="468759256"/>
        <c:scaling>
          <c:orientation val="minMax"/>
        </c:scaling>
        <c:delete val="0"/>
        <c:axPos val="b"/>
        <c:numFmt formatCode="General" sourceLinked="1"/>
        <c:majorTickMark val="none"/>
        <c:minorTickMark val="none"/>
        <c:tickLblPos val="none"/>
        <c:crossAx val="468754160"/>
        <c:crosses val="autoZero"/>
        <c:auto val="0"/>
        <c:lblAlgn val="ctr"/>
        <c:lblOffset val="100"/>
        <c:noMultiLvlLbl val="1"/>
      </c:catAx>
      <c:valAx>
        <c:axId val="46875416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8759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H28</c:v>
                </c:pt>
                <c:pt idx="1">
                  <c:v>H29</c:v>
                </c:pt>
                <c:pt idx="2">
                  <c:v>H30</c:v>
                </c:pt>
                <c:pt idx="3">
                  <c:v>R01</c:v>
                </c:pt>
                <c:pt idx="4">
                  <c:v>R02</c:v>
                </c:pt>
              </c:strCache>
            </c:strRef>
          </c:cat>
          <c:val>
            <c:numRef>
              <c:f>データ!$EK$17:$EO$17</c:f>
              <c:numCache>
                <c:formatCode>#,##0.00;"▲ "#,##0.00</c:formatCode>
                <c:ptCount val="5"/>
                <c:pt idx="0">
                  <c:v>753.98</c:v>
                </c:pt>
                <c:pt idx="1">
                  <c:v>785.29</c:v>
                </c:pt>
                <c:pt idx="2">
                  <c:v>775.78</c:v>
                </c:pt>
                <c:pt idx="3">
                  <c:v>780.85</c:v>
                </c:pt>
                <c:pt idx="4">
                  <c:v>761.47</c:v>
                </c:pt>
              </c:numCache>
            </c:numRef>
          </c:val>
          <c:extLst>
            <c:ext xmlns:c16="http://schemas.microsoft.com/office/drawing/2014/chart" uri="{C3380CC4-5D6E-409C-BE32-E72D297353CC}">
              <c16:uniqueId val="{00000000-C61C-4CD0-8394-C25B1451DD0C}"/>
            </c:ext>
          </c:extLst>
        </c:ser>
        <c:dLbls>
          <c:showLegendKey val="0"/>
          <c:showVal val="0"/>
          <c:showCatName val="0"/>
          <c:showSerName val="0"/>
          <c:showPercent val="0"/>
          <c:showBubbleSize val="0"/>
        </c:dLbls>
        <c:gapWidth val="180"/>
        <c:overlap val="-90"/>
        <c:axId val="468758080"/>
        <c:axId val="46875964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H28</c:v>
                </c:pt>
                <c:pt idx="1">
                  <c:v>H29</c:v>
                </c:pt>
                <c:pt idx="2">
                  <c:v>H30</c:v>
                </c:pt>
                <c:pt idx="3">
                  <c:v>R01</c:v>
                </c:pt>
                <c:pt idx="4">
                  <c:v>R02</c:v>
                </c:pt>
              </c:strCache>
            </c:strRef>
          </c:cat>
          <c:val>
            <c:numRef>
              <c:f>データ!$EK$18:$EO$18</c:f>
              <c:numCache>
                <c:formatCode>#,##0.00;"▲ "#,##0.00</c:formatCode>
                <c:ptCount val="5"/>
                <c:pt idx="0">
                  <c:v>498.33</c:v>
                </c:pt>
                <c:pt idx="1">
                  <c:v>522.02</c:v>
                </c:pt>
                <c:pt idx="2">
                  <c:v>549.91</c:v>
                </c:pt>
                <c:pt idx="3">
                  <c:v>559.71</c:v>
                </c:pt>
                <c:pt idx="4">
                  <c:v>559.67999999999995</c:v>
                </c:pt>
              </c:numCache>
            </c:numRef>
          </c:val>
          <c:smooth val="0"/>
          <c:extLst>
            <c:ext xmlns:c16="http://schemas.microsoft.com/office/drawing/2014/chart" uri="{C3380CC4-5D6E-409C-BE32-E72D297353CC}">
              <c16:uniqueId val="{00000001-C61C-4CD0-8394-C25B1451DD0C}"/>
            </c:ext>
          </c:extLst>
        </c:ser>
        <c:dLbls>
          <c:showLegendKey val="0"/>
          <c:showVal val="0"/>
          <c:showCatName val="0"/>
          <c:showSerName val="0"/>
          <c:showPercent val="0"/>
          <c:showBubbleSize val="0"/>
        </c:dLbls>
        <c:marker val="1"/>
        <c:smooth val="0"/>
        <c:axId val="468758080"/>
        <c:axId val="468759648"/>
      </c:lineChart>
      <c:catAx>
        <c:axId val="468758080"/>
        <c:scaling>
          <c:orientation val="minMax"/>
        </c:scaling>
        <c:delete val="0"/>
        <c:axPos val="b"/>
        <c:numFmt formatCode="General" sourceLinked="1"/>
        <c:majorTickMark val="none"/>
        <c:minorTickMark val="none"/>
        <c:tickLblPos val="none"/>
        <c:crossAx val="468759648"/>
        <c:crosses val="autoZero"/>
        <c:auto val="0"/>
        <c:lblAlgn val="ctr"/>
        <c:lblOffset val="100"/>
        <c:noMultiLvlLbl val="1"/>
      </c:catAx>
      <c:valAx>
        <c:axId val="46875964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87580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253"/>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254"/>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255"/>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256"/>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257"/>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258"/>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259"/>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260"/>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261"/>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262"/>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263"/>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264"/>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H52" zoomScaleNormal="100" zoomScaleSheetLayoutView="100" workbookViewId="0">
      <selection activeCell="BL73" sqref="BL73:BZ74"/>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row>
    <row r="3" spans="1:78"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row>
    <row r="4" spans="1:78"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24" t="str">
        <f>データ!O6</f>
        <v>大阪府　高槻市</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0" t="s">
        <v>1</v>
      </c>
      <c r="C7" s="111"/>
      <c r="D7" s="111"/>
      <c r="E7" s="111"/>
      <c r="F7" s="111"/>
      <c r="G7" s="111"/>
      <c r="H7" s="111"/>
      <c r="I7" s="112"/>
      <c r="J7" s="110" t="s">
        <v>2</v>
      </c>
      <c r="K7" s="111"/>
      <c r="L7" s="111"/>
      <c r="M7" s="111"/>
      <c r="N7" s="111"/>
      <c r="O7" s="111"/>
      <c r="P7" s="111"/>
      <c r="Q7" s="112"/>
      <c r="R7" s="110" t="s">
        <v>3</v>
      </c>
      <c r="S7" s="111"/>
      <c r="T7" s="111"/>
      <c r="U7" s="111"/>
      <c r="V7" s="111"/>
      <c r="W7" s="111"/>
      <c r="X7" s="111"/>
      <c r="Y7" s="112"/>
      <c r="Z7" s="110" t="s">
        <v>4</v>
      </c>
      <c r="AA7" s="111"/>
      <c r="AB7" s="111"/>
      <c r="AC7" s="111"/>
      <c r="AD7" s="111"/>
      <c r="AE7" s="111"/>
      <c r="AF7" s="111"/>
      <c r="AG7" s="112"/>
      <c r="AH7" s="3"/>
      <c r="AJ7" s="125"/>
      <c r="AK7" s="126"/>
      <c r="AL7" s="126"/>
      <c r="AM7" s="126"/>
      <c r="AN7" s="126"/>
      <c r="AO7" s="126"/>
      <c r="AP7" s="127"/>
      <c r="AQ7" s="128" t="str">
        <f>データ!I10</f>
        <v>H28</v>
      </c>
      <c r="AR7" s="128"/>
      <c r="AS7" s="128"/>
      <c r="AT7" s="128"/>
      <c r="AU7" s="129"/>
      <c r="AV7" s="130" t="str">
        <f>データ!J10</f>
        <v>H29</v>
      </c>
      <c r="AW7" s="128"/>
      <c r="AX7" s="128"/>
      <c r="AY7" s="128"/>
      <c r="AZ7" s="129"/>
      <c r="BA7" s="130" t="str">
        <f>データ!K10</f>
        <v>H30</v>
      </c>
      <c r="BB7" s="128"/>
      <c r="BC7" s="128"/>
      <c r="BD7" s="128"/>
      <c r="BE7" s="129"/>
      <c r="BF7" s="130" t="str">
        <f>データ!L10</f>
        <v>R01</v>
      </c>
      <c r="BG7" s="128"/>
      <c r="BH7" s="128"/>
      <c r="BI7" s="128"/>
      <c r="BJ7" s="129"/>
      <c r="BK7" s="130" t="str">
        <f>データ!M10</f>
        <v>R02</v>
      </c>
      <c r="BL7" s="128"/>
      <c r="BM7" s="128"/>
      <c r="BN7" s="128"/>
      <c r="BO7" s="129"/>
      <c r="BS7" s="8"/>
      <c r="BT7" s="8"/>
      <c r="BU7" s="8"/>
      <c r="BV7" s="8"/>
      <c r="BW7" s="8"/>
      <c r="BX7" s="8"/>
      <c r="BY7" s="8"/>
    </row>
    <row r="8" spans="1:78" ht="18.75" customHeight="1" x14ac:dyDescent="0.15">
      <c r="A8" s="2"/>
      <c r="B8" s="120" t="str">
        <f>データ!P6</f>
        <v>法適用</v>
      </c>
      <c r="C8" s="121"/>
      <c r="D8" s="121"/>
      <c r="E8" s="121"/>
      <c r="F8" s="121"/>
      <c r="G8" s="121"/>
      <c r="H8" s="121"/>
      <c r="I8" s="122"/>
      <c r="J8" s="120" t="str">
        <f>データ!Q6</f>
        <v>交通事業</v>
      </c>
      <c r="K8" s="121"/>
      <c r="L8" s="121"/>
      <c r="M8" s="121"/>
      <c r="N8" s="121"/>
      <c r="O8" s="121"/>
      <c r="P8" s="121"/>
      <c r="Q8" s="122"/>
      <c r="R8" s="120" t="str">
        <f>データ!R6</f>
        <v>自動車運送事業</v>
      </c>
      <c r="S8" s="121"/>
      <c r="T8" s="121"/>
      <c r="U8" s="121"/>
      <c r="V8" s="121"/>
      <c r="W8" s="121"/>
      <c r="X8" s="121"/>
      <c r="Y8" s="122"/>
      <c r="Z8" s="120" t="str">
        <f>データ!S6</f>
        <v>自治体職員</v>
      </c>
      <c r="AA8" s="121"/>
      <c r="AB8" s="121"/>
      <c r="AC8" s="121"/>
      <c r="AD8" s="121"/>
      <c r="AE8" s="121"/>
      <c r="AF8" s="121"/>
      <c r="AG8" s="122"/>
      <c r="AH8" s="3"/>
      <c r="AJ8" s="114" t="s">
        <v>5</v>
      </c>
      <c r="AK8" s="115"/>
      <c r="AL8" s="115"/>
      <c r="AM8" s="115"/>
      <c r="AN8" s="115"/>
      <c r="AO8" s="115"/>
      <c r="AP8" s="116"/>
      <c r="AQ8" s="117">
        <f>データ!AB6</f>
        <v>19560</v>
      </c>
      <c r="AR8" s="117"/>
      <c r="AS8" s="117"/>
      <c r="AT8" s="117"/>
      <c r="AU8" s="118"/>
      <c r="AV8" s="119">
        <f>データ!AC6</f>
        <v>19498</v>
      </c>
      <c r="AW8" s="117"/>
      <c r="AX8" s="117"/>
      <c r="AY8" s="117"/>
      <c r="AZ8" s="118"/>
      <c r="BA8" s="119">
        <f>データ!AD6</f>
        <v>20457</v>
      </c>
      <c r="BB8" s="117"/>
      <c r="BC8" s="117"/>
      <c r="BD8" s="117"/>
      <c r="BE8" s="118"/>
      <c r="BF8" s="119">
        <f>データ!AE6</f>
        <v>19850</v>
      </c>
      <c r="BG8" s="117"/>
      <c r="BH8" s="117"/>
      <c r="BI8" s="117"/>
      <c r="BJ8" s="118"/>
      <c r="BK8" s="119">
        <f>データ!AF6</f>
        <v>14034</v>
      </c>
      <c r="BL8" s="117"/>
      <c r="BM8" s="117"/>
      <c r="BN8" s="117"/>
      <c r="BO8" s="118"/>
      <c r="BS8" s="9"/>
      <c r="BT8" s="9"/>
      <c r="BU8" s="9"/>
      <c r="BV8" s="9"/>
      <c r="BW8" s="9"/>
      <c r="BX8" s="9"/>
      <c r="BY8" s="9"/>
    </row>
    <row r="9" spans="1:78" ht="18.75" customHeight="1" x14ac:dyDescent="0.15">
      <c r="A9" s="2"/>
      <c r="B9" s="110" t="s">
        <v>6</v>
      </c>
      <c r="C9" s="111"/>
      <c r="D9" s="111"/>
      <c r="E9" s="111"/>
      <c r="F9" s="111"/>
      <c r="G9" s="111"/>
      <c r="H9" s="111"/>
      <c r="I9" s="112"/>
      <c r="J9" s="113" t="s">
        <v>7</v>
      </c>
      <c r="K9" s="113"/>
      <c r="L9" s="113"/>
      <c r="M9" s="113"/>
      <c r="N9" s="113"/>
      <c r="O9" s="113"/>
      <c r="P9" s="113"/>
      <c r="Q9" s="113"/>
      <c r="R9" s="113" t="s">
        <v>8</v>
      </c>
      <c r="S9" s="113"/>
      <c r="T9" s="113"/>
      <c r="U9" s="113"/>
      <c r="V9" s="113"/>
      <c r="W9" s="113"/>
      <c r="X9" s="113"/>
      <c r="Y9" s="113"/>
      <c r="Z9" s="113" t="s">
        <v>9</v>
      </c>
      <c r="AA9" s="113"/>
      <c r="AB9" s="113"/>
      <c r="AC9" s="113"/>
      <c r="AD9" s="113"/>
      <c r="AE9" s="113"/>
      <c r="AF9" s="113"/>
      <c r="AG9" s="113"/>
      <c r="AH9" s="3"/>
      <c r="AJ9" s="114" t="s">
        <v>10</v>
      </c>
      <c r="AK9" s="115"/>
      <c r="AL9" s="115"/>
      <c r="AM9" s="115"/>
      <c r="AN9" s="115"/>
      <c r="AO9" s="115"/>
      <c r="AP9" s="116"/>
      <c r="AQ9" s="102">
        <f>データ!AG6</f>
        <v>234502</v>
      </c>
      <c r="AR9" s="109"/>
      <c r="AS9" s="109"/>
      <c r="AT9" s="109"/>
      <c r="AU9" s="109"/>
      <c r="AV9" s="100">
        <f>データ!AH6</f>
        <v>264633</v>
      </c>
      <c r="AW9" s="101"/>
      <c r="AX9" s="101"/>
      <c r="AY9" s="101"/>
      <c r="AZ9" s="102"/>
      <c r="BA9" s="100">
        <f>データ!AI6</f>
        <v>258883</v>
      </c>
      <c r="BB9" s="101"/>
      <c r="BC9" s="101"/>
      <c r="BD9" s="101"/>
      <c r="BE9" s="102"/>
      <c r="BF9" s="100">
        <f>データ!AJ6</f>
        <v>241177</v>
      </c>
      <c r="BG9" s="101"/>
      <c r="BH9" s="101"/>
      <c r="BI9" s="101"/>
      <c r="BJ9" s="102"/>
      <c r="BK9" s="100">
        <f>データ!AK6</f>
        <v>327160</v>
      </c>
      <c r="BL9" s="101"/>
      <c r="BM9" s="101"/>
      <c r="BN9" s="101"/>
      <c r="BO9" s="102"/>
      <c r="BP9" s="10"/>
      <c r="BQ9" s="10"/>
      <c r="BR9" s="10"/>
      <c r="BS9" s="10"/>
      <c r="BT9" s="10"/>
      <c r="BU9" s="10"/>
      <c r="BV9" s="10"/>
      <c r="BW9" s="10"/>
      <c r="BX9" s="10"/>
      <c r="BY9" s="10"/>
    </row>
    <row r="10" spans="1:78" ht="18.399999999999999" customHeight="1" x14ac:dyDescent="0.15">
      <c r="A10" s="2"/>
      <c r="B10" s="105" t="str">
        <f>データ!T6</f>
        <v>-</v>
      </c>
      <c r="C10" s="106"/>
      <c r="D10" s="106"/>
      <c r="E10" s="106"/>
      <c r="F10" s="106"/>
      <c r="G10" s="106"/>
      <c r="H10" s="106"/>
      <c r="I10" s="107"/>
      <c r="J10" s="108">
        <f>データ!U6</f>
        <v>126.5</v>
      </c>
      <c r="K10" s="108"/>
      <c r="L10" s="108"/>
      <c r="M10" s="108"/>
      <c r="N10" s="108"/>
      <c r="O10" s="108"/>
      <c r="P10" s="108"/>
      <c r="Q10" s="108"/>
      <c r="R10" s="109">
        <f>データ!V6</f>
        <v>4397</v>
      </c>
      <c r="S10" s="109"/>
      <c r="T10" s="109"/>
      <c r="U10" s="109"/>
      <c r="V10" s="109"/>
      <c r="W10" s="109"/>
      <c r="X10" s="109"/>
      <c r="Y10" s="109"/>
      <c r="Z10" s="109">
        <f>データ!W6</f>
        <v>168</v>
      </c>
      <c r="AA10" s="109"/>
      <c r="AB10" s="109"/>
      <c r="AC10" s="109"/>
      <c r="AD10" s="109"/>
      <c r="AE10" s="109"/>
      <c r="AF10" s="109"/>
      <c r="AG10" s="109"/>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0" t="s">
        <v>11</v>
      </c>
      <c r="C11" s="111"/>
      <c r="D11" s="111"/>
      <c r="E11" s="111"/>
      <c r="F11" s="111"/>
      <c r="G11" s="111"/>
      <c r="H11" s="111"/>
      <c r="I11" s="112"/>
      <c r="J11" s="113" t="s">
        <v>12</v>
      </c>
      <c r="K11" s="113"/>
      <c r="L11" s="113"/>
      <c r="M11" s="113"/>
      <c r="N11" s="113"/>
      <c r="O11" s="113"/>
      <c r="P11" s="113"/>
      <c r="Q11" s="110"/>
      <c r="R11" s="110" t="s">
        <v>13</v>
      </c>
      <c r="S11" s="111"/>
      <c r="T11" s="111"/>
      <c r="U11" s="111"/>
      <c r="V11" s="111"/>
      <c r="W11" s="111"/>
      <c r="X11" s="111"/>
      <c r="Y11" s="112"/>
      <c r="Z11" s="113" t="s">
        <v>14</v>
      </c>
      <c r="AA11" s="113"/>
      <c r="AB11" s="113"/>
      <c r="AC11" s="113"/>
      <c r="AD11" s="113"/>
      <c r="AE11" s="113"/>
      <c r="AF11" s="113"/>
      <c r="AG11" s="11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0">
        <f>データ!X6</f>
        <v>313</v>
      </c>
      <c r="C12" s="101"/>
      <c r="D12" s="101"/>
      <c r="E12" s="101"/>
      <c r="F12" s="101"/>
      <c r="G12" s="101"/>
      <c r="H12" s="101"/>
      <c r="I12" s="102"/>
      <c r="J12" s="103" t="str">
        <f>データ!Y6</f>
        <v>-</v>
      </c>
      <c r="K12" s="103"/>
      <c r="L12" s="103"/>
      <c r="M12" s="103"/>
      <c r="N12" s="103"/>
      <c r="O12" s="103"/>
      <c r="P12" s="103"/>
      <c r="Q12" s="103"/>
      <c r="R12" s="104" t="str">
        <f>データ!Z6</f>
        <v>有</v>
      </c>
      <c r="S12" s="104"/>
      <c r="T12" s="104"/>
      <c r="U12" s="104"/>
      <c r="V12" s="104"/>
      <c r="W12" s="104"/>
      <c r="X12" s="104"/>
      <c r="Y12" s="104"/>
      <c r="Z12" s="104" t="str">
        <f>データ!AA6</f>
        <v>無</v>
      </c>
      <c r="AA12" s="104"/>
      <c r="AB12" s="104"/>
      <c r="AC12" s="104"/>
      <c r="AD12" s="104"/>
      <c r="AE12" s="104"/>
      <c r="AF12" s="104"/>
      <c r="AG12" s="10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126</v>
      </c>
      <c r="BM17" s="85"/>
      <c r="BN17" s="85"/>
      <c r="BO17" s="85"/>
      <c r="BP17" s="85"/>
      <c r="BQ17" s="85"/>
      <c r="BR17" s="85"/>
      <c r="BS17" s="85"/>
      <c r="BT17" s="85"/>
      <c r="BU17" s="85"/>
      <c r="BV17" s="85"/>
      <c r="BW17" s="85"/>
      <c r="BX17" s="85"/>
      <c r="BY17" s="85"/>
      <c r="BZ17" s="86"/>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127</v>
      </c>
      <c r="BM55" s="85"/>
      <c r="BN55" s="85"/>
      <c r="BO55" s="85"/>
      <c r="BP55" s="85"/>
      <c r="BQ55" s="85"/>
      <c r="BR55" s="85"/>
      <c r="BS55" s="85"/>
      <c r="BT55" s="85"/>
      <c r="BU55" s="85"/>
      <c r="BV55" s="85"/>
      <c r="BW55" s="85"/>
      <c r="BX55" s="85"/>
      <c r="BY55" s="85"/>
      <c r="BZ55" s="86"/>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x14ac:dyDescent="0.15">
      <c r="A64" s="2"/>
      <c r="B64" s="26"/>
      <c r="C64" s="98"/>
      <c r="D64" s="98"/>
      <c r="E64" s="98"/>
      <c r="F64" s="98"/>
      <c r="G64" s="98"/>
      <c r="H64" s="98"/>
      <c r="I64" s="98"/>
      <c r="J64" s="98"/>
      <c r="K64" s="98"/>
      <c r="L64" s="98"/>
      <c r="M64" s="98"/>
      <c r="N64" s="98"/>
      <c r="O64" s="98"/>
      <c r="P64" s="98"/>
      <c r="Q64" s="29"/>
      <c r="R64" s="98"/>
      <c r="S64" s="98"/>
      <c r="T64" s="98"/>
      <c r="U64" s="98"/>
      <c r="V64" s="98"/>
      <c r="W64" s="98"/>
      <c r="X64" s="98"/>
      <c r="Y64" s="98"/>
      <c r="Z64" s="98"/>
      <c r="AA64" s="98"/>
      <c r="AB64" s="98"/>
      <c r="AC64" s="98"/>
      <c r="AD64" s="98"/>
      <c r="AE64" s="98"/>
      <c r="AF64" s="29"/>
      <c r="AG64" s="98"/>
      <c r="AH64" s="98"/>
      <c r="AI64" s="98"/>
      <c r="AJ64" s="98"/>
      <c r="AK64" s="98"/>
      <c r="AL64" s="98"/>
      <c r="AM64" s="98"/>
      <c r="AN64" s="98"/>
      <c r="AO64" s="98"/>
      <c r="AP64" s="98"/>
      <c r="AQ64" s="98"/>
      <c r="AR64" s="98"/>
      <c r="AS64" s="98"/>
      <c r="AT64" s="98"/>
      <c r="AU64" s="29"/>
      <c r="AV64" s="98"/>
      <c r="AW64" s="98"/>
      <c r="AX64" s="98"/>
      <c r="AY64" s="98"/>
      <c r="AZ64" s="98"/>
      <c r="BA64" s="98"/>
      <c r="BB64" s="98"/>
      <c r="BC64" s="98"/>
      <c r="BD64" s="98"/>
      <c r="BE64" s="98"/>
      <c r="BF64" s="98"/>
      <c r="BG64" s="98"/>
      <c r="BH64" s="98"/>
      <c r="BI64" s="98"/>
      <c r="BJ64" s="28"/>
      <c r="BK64" s="2"/>
      <c r="BL64" s="84"/>
      <c r="BM64" s="85"/>
      <c r="BN64" s="85"/>
      <c r="BO64" s="85"/>
      <c r="BP64" s="85"/>
      <c r="BQ64" s="85"/>
      <c r="BR64" s="85"/>
      <c r="BS64" s="85"/>
      <c r="BT64" s="85"/>
      <c r="BU64" s="85"/>
      <c r="BV64" s="85"/>
      <c r="BW64" s="85"/>
      <c r="BX64" s="85"/>
      <c r="BY64" s="85"/>
      <c r="BZ64" s="86"/>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x14ac:dyDescent="0.15">
      <c r="A66" s="2"/>
      <c r="B66" s="99" t="s">
        <v>20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2"/>
      <c r="BL66" s="84"/>
      <c r="BM66" s="85"/>
      <c r="BN66" s="85"/>
      <c r="BO66" s="85"/>
      <c r="BP66" s="85"/>
      <c r="BQ66" s="85"/>
      <c r="BR66" s="85"/>
      <c r="BS66" s="85"/>
      <c r="BT66" s="85"/>
      <c r="BU66" s="85"/>
      <c r="BV66" s="85"/>
      <c r="BW66" s="85"/>
      <c r="BX66" s="85"/>
      <c r="BY66" s="85"/>
      <c r="BZ66" s="86"/>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125</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PCtwhLwaDlqloTP/pXGFpqmfzI4unb6So29oxnxguWzoQSmRG2sHLO366Qqhlmb/HojstAIp6+bz+YwOGKXz8Q==" saltValue="7sSzGR1KPpGChdLXAlaB6g=="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2020</v>
      </c>
      <c r="J6" s="55" t="str">
        <f t="shared" ref="J6:AK6" si="3">J7</f>
        <v>272078</v>
      </c>
      <c r="K6" s="55" t="str">
        <f t="shared" si="3"/>
        <v>46</v>
      </c>
      <c r="L6" s="55" t="str">
        <f t="shared" si="3"/>
        <v>03</v>
      </c>
      <c r="M6" s="56" t="str">
        <f>M7</f>
        <v>3</v>
      </c>
      <c r="N6" s="56" t="str">
        <f>N7</f>
        <v>000</v>
      </c>
      <c r="O6" s="55" t="str">
        <f t="shared" si="3"/>
        <v>大阪府　高槻市</v>
      </c>
      <c r="P6" s="55" t="str">
        <f t="shared" si="3"/>
        <v>法適用</v>
      </c>
      <c r="Q6" s="55" t="str">
        <f t="shared" si="3"/>
        <v>交通事業</v>
      </c>
      <c r="R6" s="55" t="str">
        <f t="shared" si="3"/>
        <v>自動車運送事業</v>
      </c>
      <c r="S6" s="55" t="str">
        <f t="shared" si="3"/>
        <v>自治体職員</v>
      </c>
      <c r="T6" s="57" t="str">
        <f t="shared" si="3"/>
        <v>-</v>
      </c>
      <c r="U6" s="57">
        <f t="shared" si="3"/>
        <v>126.5</v>
      </c>
      <c r="V6" s="58">
        <f t="shared" si="3"/>
        <v>4397</v>
      </c>
      <c r="W6" s="58">
        <f t="shared" si="3"/>
        <v>168</v>
      </c>
      <c r="X6" s="58">
        <f t="shared" si="3"/>
        <v>313</v>
      </c>
      <c r="Y6" s="57" t="str">
        <f>Y7</f>
        <v>-</v>
      </c>
      <c r="Z6" s="55" t="str">
        <f t="shared" si="3"/>
        <v>有</v>
      </c>
      <c r="AA6" s="55" t="str">
        <f t="shared" si="3"/>
        <v>無</v>
      </c>
      <c r="AB6" s="58">
        <f t="shared" si="3"/>
        <v>19560</v>
      </c>
      <c r="AC6" s="58">
        <f t="shared" si="3"/>
        <v>19498</v>
      </c>
      <c r="AD6" s="58">
        <f t="shared" si="3"/>
        <v>20457</v>
      </c>
      <c r="AE6" s="58">
        <f t="shared" si="3"/>
        <v>19850</v>
      </c>
      <c r="AF6" s="58">
        <f t="shared" si="3"/>
        <v>14034</v>
      </c>
      <c r="AG6" s="58">
        <f t="shared" si="3"/>
        <v>234502</v>
      </c>
      <c r="AH6" s="58">
        <f t="shared" si="3"/>
        <v>264633</v>
      </c>
      <c r="AI6" s="58">
        <f t="shared" si="3"/>
        <v>258883</v>
      </c>
      <c r="AJ6" s="58">
        <f t="shared" si="3"/>
        <v>241177</v>
      </c>
      <c r="AK6" s="58">
        <f t="shared" si="3"/>
        <v>327160</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126.5</v>
      </c>
      <c r="V7" s="65">
        <v>4397</v>
      </c>
      <c r="W7" s="65">
        <v>168</v>
      </c>
      <c r="X7" s="65">
        <v>313</v>
      </c>
      <c r="Y7" s="64" t="s">
        <v>99</v>
      </c>
      <c r="Z7" s="63" t="s">
        <v>100</v>
      </c>
      <c r="AA7" s="63" t="s">
        <v>101</v>
      </c>
      <c r="AB7" s="65">
        <v>19560</v>
      </c>
      <c r="AC7" s="65">
        <v>19498</v>
      </c>
      <c r="AD7" s="65">
        <v>20457</v>
      </c>
      <c r="AE7" s="65">
        <v>19850</v>
      </c>
      <c r="AF7" s="65">
        <v>14034</v>
      </c>
      <c r="AG7" s="65">
        <v>234502</v>
      </c>
      <c r="AH7" s="65">
        <v>264633</v>
      </c>
      <c r="AI7" s="65">
        <v>258883</v>
      </c>
      <c r="AJ7" s="65">
        <v>241177</v>
      </c>
      <c r="AK7" s="65">
        <v>327160</v>
      </c>
      <c r="AL7" s="64">
        <v>103.1</v>
      </c>
      <c r="AM7" s="64">
        <v>101.9</v>
      </c>
      <c r="AN7" s="64">
        <v>99.6</v>
      </c>
      <c r="AO7" s="64">
        <v>97.7</v>
      </c>
      <c r="AP7" s="64">
        <v>84.7</v>
      </c>
      <c r="AQ7" s="64">
        <v>103.5</v>
      </c>
      <c r="AR7" s="64">
        <v>103.3</v>
      </c>
      <c r="AS7" s="64">
        <v>102.4</v>
      </c>
      <c r="AT7" s="64">
        <v>98.5</v>
      </c>
      <c r="AU7" s="64">
        <v>83.7</v>
      </c>
      <c r="AV7" s="64">
        <v>100</v>
      </c>
      <c r="AW7" s="64">
        <v>95</v>
      </c>
      <c r="AX7" s="64">
        <v>93.1</v>
      </c>
      <c r="AY7" s="64">
        <v>91.3</v>
      </c>
      <c r="AZ7" s="64">
        <v>89.8</v>
      </c>
      <c r="BA7" s="64">
        <v>73.900000000000006</v>
      </c>
      <c r="BB7" s="64">
        <v>94.2</v>
      </c>
      <c r="BC7" s="64">
        <v>94</v>
      </c>
      <c r="BD7" s="64">
        <v>93.2</v>
      </c>
      <c r="BE7" s="64">
        <v>89.9</v>
      </c>
      <c r="BF7" s="64">
        <v>71.400000000000006</v>
      </c>
      <c r="BG7" s="64">
        <v>100</v>
      </c>
      <c r="BH7" s="64">
        <v>790</v>
      </c>
      <c r="BI7" s="64">
        <v>742</v>
      </c>
      <c r="BJ7" s="64">
        <v>865</v>
      </c>
      <c r="BK7" s="64">
        <v>995.6</v>
      </c>
      <c r="BL7" s="64">
        <v>766.1</v>
      </c>
      <c r="BM7" s="64">
        <v>100</v>
      </c>
      <c r="BN7" s="64">
        <v>156.69999999999999</v>
      </c>
      <c r="BO7" s="64">
        <v>155.30000000000001</v>
      </c>
      <c r="BP7" s="64">
        <v>154.19999999999999</v>
      </c>
      <c r="BQ7" s="64">
        <v>126.8</v>
      </c>
      <c r="BR7" s="64">
        <v>100</v>
      </c>
      <c r="BS7" s="64">
        <v>0</v>
      </c>
      <c r="BT7" s="64">
        <v>0</v>
      </c>
      <c r="BU7" s="64">
        <v>0</v>
      </c>
      <c r="BV7" s="64">
        <v>0</v>
      </c>
      <c r="BW7" s="64">
        <v>0</v>
      </c>
      <c r="BX7" s="64">
        <v>86.1</v>
      </c>
      <c r="BY7" s="64">
        <v>62.9</v>
      </c>
      <c r="BZ7" s="64">
        <v>34.799999999999997</v>
      </c>
      <c r="CA7" s="64">
        <v>35.1</v>
      </c>
      <c r="CB7" s="64">
        <v>58.4</v>
      </c>
      <c r="CC7" s="64">
        <v>0</v>
      </c>
      <c r="CD7" s="64">
        <v>12</v>
      </c>
      <c r="CE7" s="64">
        <v>13.6</v>
      </c>
      <c r="CF7" s="64">
        <v>12.7</v>
      </c>
      <c r="CG7" s="64">
        <v>12.1</v>
      </c>
      <c r="CH7" s="64">
        <v>23.3</v>
      </c>
      <c r="CI7" s="64">
        <v>14.6</v>
      </c>
      <c r="CJ7" s="64">
        <v>14.5</v>
      </c>
      <c r="CK7" s="64">
        <v>14.7</v>
      </c>
      <c r="CL7" s="64">
        <v>14.2</v>
      </c>
      <c r="CM7" s="64">
        <v>23.4</v>
      </c>
      <c r="CN7" s="64">
        <v>174.7</v>
      </c>
      <c r="CO7" s="64">
        <v>178.3</v>
      </c>
      <c r="CP7" s="64">
        <v>168.1</v>
      </c>
      <c r="CQ7" s="64">
        <v>175</v>
      </c>
      <c r="CR7" s="64">
        <v>238.1</v>
      </c>
      <c r="CS7" s="64">
        <v>180</v>
      </c>
      <c r="CT7" s="64">
        <v>180.1</v>
      </c>
      <c r="CU7" s="64">
        <v>182.9</v>
      </c>
      <c r="CV7" s="64">
        <v>190.5</v>
      </c>
      <c r="CW7" s="64">
        <v>244.7</v>
      </c>
      <c r="CX7" s="64">
        <v>6.9</v>
      </c>
      <c r="CY7" s="64">
        <v>7.6</v>
      </c>
      <c r="CZ7" s="64">
        <v>7.5</v>
      </c>
      <c r="DA7" s="64">
        <v>6.9</v>
      </c>
      <c r="DB7" s="64">
        <v>9.8000000000000007</v>
      </c>
      <c r="DC7" s="64">
        <v>8.1</v>
      </c>
      <c r="DD7" s="64">
        <v>8</v>
      </c>
      <c r="DE7" s="64">
        <v>8</v>
      </c>
      <c r="DF7" s="64">
        <v>7.5</v>
      </c>
      <c r="DG7" s="64">
        <v>9.6</v>
      </c>
      <c r="DH7" s="64">
        <v>0</v>
      </c>
      <c r="DI7" s="64">
        <v>0</v>
      </c>
      <c r="DJ7" s="64">
        <v>0</v>
      </c>
      <c r="DK7" s="64">
        <v>0</v>
      </c>
      <c r="DL7" s="64">
        <v>0</v>
      </c>
      <c r="DM7" s="64">
        <v>22.5</v>
      </c>
      <c r="DN7" s="64">
        <v>21.9</v>
      </c>
      <c r="DO7" s="64">
        <v>23.3</v>
      </c>
      <c r="DP7" s="64">
        <v>29.5</v>
      </c>
      <c r="DQ7" s="64">
        <v>53.2</v>
      </c>
      <c r="DR7" s="64">
        <v>81</v>
      </c>
      <c r="DS7" s="64">
        <v>79.8</v>
      </c>
      <c r="DT7" s="64">
        <v>79.5</v>
      </c>
      <c r="DU7" s="64">
        <v>83</v>
      </c>
      <c r="DV7" s="64">
        <v>84</v>
      </c>
      <c r="DW7" s="64">
        <v>78.400000000000006</v>
      </c>
      <c r="DX7" s="64">
        <v>77.8</v>
      </c>
      <c r="DY7" s="64">
        <v>77.400000000000006</v>
      </c>
      <c r="DZ7" s="64">
        <v>74.900000000000006</v>
      </c>
      <c r="EA7" s="64">
        <v>74.5</v>
      </c>
      <c r="EB7" s="66">
        <v>798.13</v>
      </c>
      <c r="EC7" s="66">
        <v>800.19</v>
      </c>
      <c r="ED7" s="66">
        <v>771.23</v>
      </c>
      <c r="EE7" s="66">
        <v>761.86</v>
      </c>
      <c r="EF7" s="66">
        <v>645.08000000000004</v>
      </c>
      <c r="EG7" s="66">
        <v>513.91999999999996</v>
      </c>
      <c r="EH7" s="66">
        <v>527.41999999999996</v>
      </c>
      <c r="EI7" s="66">
        <v>575.61</v>
      </c>
      <c r="EJ7" s="66">
        <v>570.35</v>
      </c>
      <c r="EK7" s="66">
        <v>454.43</v>
      </c>
      <c r="EL7" s="66">
        <v>753.98</v>
      </c>
      <c r="EM7" s="66">
        <v>785.29</v>
      </c>
      <c r="EN7" s="66">
        <v>775.78</v>
      </c>
      <c r="EO7" s="66">
        <v>780.85</v>
      </c>
      <c r="EP7" s="66">
        <v>761.47</v>
      </c>
      <c r="EQ7" s="66">
        <v>498.33</v>
      </c>
      <c r="ER7" s="66">
        <v>522.02</v>
      </c>
      <c r="ES7" s="66">
        <v>549.91</v>
      </c>
      <c r="ET7" s="66">
        <v>559.71</v>
      </c>
      <c r="EU7" s="66">
        <v>559.67999999999995</v>
      </c>
      <c r="EV7" s="66">
        <v>569.57000000000005</v>
      </c>
      <c r="EW7" s="66">
        <v>572.53</v>
      </c>
      <c r="EX7" s="66">
        <v>551.84</v>
      </c>
      <c r="EY7" s="66">
        <v>565.66</v>
      </c>
      <c r="EZ7" s="66">
        <v>562.37</v>
      </c>
      <c r="FA7" s="66">
        <v>270.51</v>
      </c>
      <c r="FB7" s="66">
        <v>278.25</v>
      </c>
      <c r="FC7" s="66">
        <v>292.81</v>
      </c>
      <c r="FD7" s="66">
        <v>315.87</v>
      </c>
      <c r="FE7" s="66">
        <v>341.69</v>
      </c>
      <c r="FF7" s="64">
        <v>24.1</v>
      </c>
      <c r="FG7" s="64">
        <v>23.8</v>
      </c>
      <c r="FH7" s="64">
        <v>24.8</v>
      </c>
      <c r="FI7" s="64">
        <v>23.3</v>
      </c>
      <c r="FJ7" s="64">
        <v>15.3</v>
      </c>
      <c r="FK7" s="64">
        <v>18</v>
      </c>
      <c r="FL7" s="64">
        <v>18.399999999999999</v>
      </c>
      <c r="FM7" s="64">
        <v>18.3</v>
      </c>
      <c r="FN7" s="64">
        <v>18.100000000000001</v>
      </c>
      <c r="FO7" s="64">
        <v>14.2</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102</v>
      </c>
      <c r="J9" s="68" t="s">
        <v>103</v>
      </c>
      <c r="K9" s="68" t="s">
        <v>104</v>
      </c>
      <c r="L9" s="68" t="s">
        <v>105</v>
      </c>
      <c r="M9" s="68" t="s">
        <v>106</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107</v>
      </c>
      <c r="AV9" s="69"/>
      <c r="AW9" s="69"/>
      <c r="AX9" s="69"/>
      <c r="AY9" s="69"/>
      <c r="AZ9" s="69"/>
      <c r="BA9" s="67"/>
      <c r="BB9" s="67"/>
      <c r="BC9" s="2"/>
      <c r="BD9" s="2"/>
      <c r="BE9" s="2"/>
      <c r="BF9" s="67" t="s">
        <v>107</v>
      </c>
      <c r="BG9" s="69"/>
      <c r="BH9" s="69"/>
      <c r="BI9" s="69"/>
      <c r="BJ9" s="69"/>
      <c r="BK9" s="69"/>
      <c r="BL9" s="2"/>
      <c r="BM9" s="2"/>
      <c r="BN9" s="2"/>
      <c r="BO9" s="2"/>
      <c r="BP9" s="2"/>
      <c r="BQ9" s="67" t="s">
        <v>107</v>
      </c>
      <c r="BR9" s="69"/>
      <c r="BS9" s="69"/>
      <c r="BT9" s="69"/>
      <c r="BU9" s="69"/>
      <c r="BV9" s="69"/>
      <c r="BW9" s="2"/>
      <c r="BX9" s="2"/>
      <c r="BY9" s="2"/>
      <c r="BZ9" s="2"/>
      <c r="CA9" s="2"/>
      <c r="CB9" s="67" t="s">
        <v>107</v>
      </c>
      <c r="CC9" s="69"/>
      <c r="CD9" s="69"/>
      <c r="CE9" s="69"/>
      <c r="CF9" s="69"/>
      <c r="CG9" s="69"/>
      <c r="CH9" s="2"/>
      <c r="CI9" s="2"/>
      <c r="CJ9" s="2"/>
      <c r="CK9" s="2"/>
      <c r="CL9" s="2"/>
      <c r="CM9" s="2"/>
      <c r="CN9" s="2"/>
      <c r="CO9" s="2"/>
      <c r="CP9" s="2"/>
      <c r="CQ9" s="2"/>
      <c r="CR9" s="2"/>
      <c r="CS9" s="2"/>
      <c r="CT9" s="2"/>
      <c r="CU9" s="2"/>
      <c r="CV9" s="67" t="s">
        <v>107</v>
      </c>
      <c r="CW9" s="69"/>
      <c r="CX9" s="69"/>
      <c r="CY9" s="69"/>
      <c r="CZ9" s="69"/>
      <c r="DA9" s="69"/>
      <c r="DB9" s="2"/>
      <c r="DC9" s="2"/>
      <c r="DD9" s="2"/>
      <c r="DE9" s="2"/>
      <c r="DF9" s="67" t="s">
        <v>107</v>
      </c>
      <c r="DG9" s="69"/>
      <c r="DH9" s="69"/>
      <c r="DI9" s="69"/>
      <c r="DJ9" s="69"/>
      <c r="DK9" s="69"/>
      <c r="DL9" s="2"/>
      <c r="DM9" s="2"/>
      <c r="DN9" s="2"/>
      <c r="DO9" s="2"/>
      <c r="DP9" s="67" t="s">
        <v>107</v>
      </c>
      <c r="DQ9" s="69"/>
      <c r="DR9" s="69"/>
      <c r="DS9" s="69"/>
      <c r="DT9" s="69"/>
      <c r="DU9" s="69"/>
      <c r="DV9" s="2"/>
      <c r="DW9" s="2"/>
      <c r="DX9" s="2"/>
      <c r="DY9" s="2"/>
      <c r="DZ9" s="67" t="s">
        <v>107</v>
      </c>
      <c r="EA9" s="69"/>
      <c r="EB9" s="69"/>
      <c r="EC9" s="69"/>
      <c r="ED9" s="69"/>
      <c r="EE9" s="69"/>
      <c r="EF9" s="2"/>
      <c r="EG9" s="2"/>
      <c r="EH9" s="2"/>
      <c r="EI9" s="2"/>
      <c r="EJ9" s="67" t="s">
        <v>107</v>
      </c>
      <c r="EK9" s="69"/>
      <c r="EL9" s="69"/>
      <c r="EM9" s="69"/>
      <c r="EN9" s="69"/>
      <c r="EO9" s="69"/>
      <c r="EP9" s="2"/>
      <c r="EQ9" s="2"/>
      <c r="ER9" s="2"/>
      <c r="ES9" s="2"/>
      <c r="ET9" s="67" t="s">
        <v>107</v>
      </c>
      <c r="EU9" s="69"/>
      <c r="EV9" s="69"/>
      <c r="EW9" s="69"/>
      <c r="EX9" s="69"/>
      <c r="EY9" s="69"/>
      <c r="EZ9" s="2"/>
      <c r="FA9" s="2"/>
      <c r="FB9" s="2"/>
      <c r="FC9" s="2"/>
      <c r="FD9" s="67" t="s">
        <v>107</v>
      </c>
      <c r="FE9" s="69"/>
      <c r="FF9" s="69"/>
      <c r="FG9" s="69"/>
      <c r="FH9" s="69"/>
      <c r="FI9" s="69"/>
      <c r="FJ9" s="2"/>
      <c r="FK9" s="2"/>
      <c r="FL9" s="2"/>
      <c r="FM9" s="2"/>
    </row>
    <row r="10" spans="8:171" x14ac:dyDescent="0.15">
      <c r="H10" s="68" t="s">
        <v>108</v>
      </c>
      <c r="I10" s="70" t="str">
        <f>IF(VALUE($I$6)=0,"0",IF(VALUE($I$6)&gt;2022,"R"&amp;TEXT(VALUE($I$6)-2022,"00"),"H"&amp;VALUE($I$6)-1992))</f>
        <v>H28</v>
      </c>
      <c r="J10" s="70" t="str">
        <f>IF(VALUE($I$6)=0,"0",IF(VALUE($I$6)&gt;2021,"R"&amp;TEXT(VALUE($I$6)-2021,"00"),"H"&amp;VALUE($I$6)-1991))</f>
        <v>H29</v>
      </c>
      <c r="K10" s="70" t="str">
        <f>IF(VALUE($I$6)=0,"0",IF(VALUE($I$6)&gt;2020,"R"&amp;TEXT(VALUE($I$6)-2020,"00"),"H"&amp;VALUE($I$6)-1990))</f>
        <v>H30</v>
      </c>
      <c r="L10" s="70" t="str">
        <f>IF(VALUE($I$6)=0,"0",IF(VALUE($I$6)&gt;2019,"R"&amp;TEXT(VALUE($I$6)-2019,"00"),"H"&amp;VALUE($I$6)-1989))</f>
        <v>R01</v>
      </c>
      <c r="M10" s="70" t="str">
        <f>IF(VALUE($I$6)=0,"0",IF(VALUE($I$6)&gt;2018,"R"&amp;TEXT(VALUE($I$6)-2018,"00"),"H"&amp;VALUE($I$6)-1988))</f>
        <v>R02</v>
      </c>
      <c r="N10" s="2"/>
      <c r="O10" s="2"/>
      <c r="P10" s="2"/>
      <c r="Q10" s="2"/>
      <c r="R10" s="2"/>
      <c r="S10" s="2"/>
      <c r="T10" s="2"/>
      <c r="U10" s="2"/>
      <c r="V10" s="2"/>
      <c r="W10" s="2"/>
      <c r="X10" s="2"/>
      <c r="Y10" s="2"/>
      <c r="Z10" s="2"/>
      <c r="AA10" s="2"/>
      <c r="AB10" s="2"/>
      <c r="AC10" s="2"/>
      <c r="AD10" s="2"/>
      <c r="AE10" s="2"/>
      <c r="AF10" s="2"/>
      <c r="AG10" s="2"/>
      <c r="AH10" s="2"/>
      <c r="AI10" s="2"/>
      <c r="AJ10" s="67" t="s">
        <v>107</v>
      </c>
      <c r="AK10" s="69"/>
      <c r="AL10" s="69"/>
      <c r="AM10" s="69"/>
      <c r="AN10" s="69"/>
      <c r="AO10" s="69"/>
      <c r="AP10" s="71"/>
      <c r="AQ10" s="71"/>
      <c r="AR10" s="71"/>
      <c r="AS10" s="71"/>
      <c r="AT10" s="71"/>
      <c r="AU10" s="72"/>
      <c r="AV10" s="73" t="str">
        <f>$I$10</f>
        <v>H28</v>
      </c>
      <c r="AW10" s="73" t="str">
        <f>$J$10</f>
        <v>H29</v>
      </c>
      <c r="AX10" s="73" t="str">
        <f>$K$10</f>
        <v>H30</v>
      </c>
      <c r="AY10" s="73" t="str">
        <f>$L$10</f>
        <v>R01</v>
      </c>
      <c r="AZ10" s="73" t="str">
        <f>$M$10</f>
        <v>R02</v>
      </c>
      <c r="BA10" s="71"/>
      <c r="BB10" s="72"/>
      <c r="BC10" s="71"/>
      <c r="BD10" s="71"/>
      <c r="BE10" s="71"/>
      <c r="BF10" s="72"/>
      <c r="BG10" s="73" t="str">
        <f>$I$10</f>
        <v>H28</v>
      </c>
      <c r="BH10" s="73" t="str">
        <f>$J$10</f>
        <v>H29</v>
      </c>
      <c r="BI10" s="73" t="str">
        <f>$K$10</f>
        <v>H30</v>
      </c>
      <c r="BJ10" s="73" t="str">
        <f>$L$10</f>
        <v>R01</v>
      </c>
      <c r="BK10" s="73" t="str">
        <f>$M$10</f>
        <v>R02</v>
      </c>
      <c r="BL10" s="71"/>
      <c r="BM10" s="71"/>
      <c r="BN10" s="71"/>
      <c r="BO10" s="71"/>
      <c r="BP10" s="71"/>
      <c r="BQ10" s="72"/>
      <c r="BR10" s="73" t="str">
        <f>$I$10</f>
        <v>H28</v>
      </c>
      <c r="BS10" s="73" t="str">
        <f>$J$10</f>
        <v>H29</v>
      </c>
      <c r="BT10" s="73" t="str">
        <f>$K$10</f>
        <v>H30</v>
      </c>
      <c r="BU10" s="73" t="str">
        <f>$L$10</f>
        <v>R01</v>
      </c>
      <c r="BV10" s="73" t="str">
        <f>$M$10</f>
        <v>R02</v>
      </c>
      <c r="BW10" s="71"/>
      <c r="BX10" s="71"/>
      <c r="BY10" s="71"/>
      <c r="BZ10" s="71"/>
      <c r="CA10" s="71"/>
      <c r="CB10" s="72"/>
      <c r="CC10" s="73" t="str">
        <f>$I$10</f>
        <v>H28</v>
      </c>
      <c r="CD10" s="73" t="str">
        <f>$J$10</f>
        <v>H29</v>
      </c>
      <c r="CE10" s="73" t="str">
        <f>$K$10</f>
        <v>H30</v>
      </c>
      <c r="CF10" s="73" t="str">
        <f>$L$10</f>
        <v>R01</v>
      </c>
      <c r="CG10" s="73" t="str">
        <f>$M$10</f>
        <v>R02</v>
      </c>
      <c r="CH10" s="71"/>
      <c r="CI10" s="71"/>
      <c r="CJ10" s="71"/>
      <c r="CK10" s="71"/>
      <c r="CL10" s="71"/>
      <c r="CM10" s="71"/>
      <c r="CN10" s="71"/>
      <c r="CO10" s="71"/>
      <c r="CP10" s="71"/>
      <c r="CQ10" s="71"/>
      <c r="CR10" s="71"/>
      <c r="CS10" s="71"/>
      <c r="CT10" s="71"/>
      <c r="CU10" s="71"/>
      <c r="CV10" s="72"/>
      <c r="CW10" s="73" t="str">
        <f>$I$10</f>
        <v>H28</v>
      </c>
      <c r="CX10" s="73" t="str">
        <f>$J$10</f>
        <v>H29</v>
      </c>
      <c r="CY10" s="73" t="str">
        <f>$K$10</f>
        <v>H30</v>
      </c>
      <c r="CZ10" s="73" t="str">
        <f>$L$10</f>
        <v>R01</v>
      </c>
      <c r="DA10" s="73" t="str">
        <f>$M$10</f>
        <v>R02</v>
      </c>
      <c r="DB10" s="71"/>
      <c r="DC10" s="71"/>
      <c r="DD10" s="71"/>
      <c r="DE10" s="71"/>
      <c r="DF10" s="72"/>
      <c r="DG10" s="73" t="str">
        <f>$I$10</f>
        <v>H28</v>
      </c>
      <c r="DH10" s="73" t="str">
        <f>$J$10</f>
        <v>H29</v>
      </c>
      <c r="DI10" s="73" t="str">
        <f>$K$10</f>
        <v>H30</v>
      </c>
      <c r="DJ10" s="73" t="str">
        <f>$L$10</f>
        <v>R01</v>
      </c>
      <c r="DK10" s="73" t="str">
        <f>$M$10</f>
        <v>R02</v>
      </c>
      <c r="DL10" s="71"/>
      <c r="DM10" s="71"/>
      <c r="DN10" s="71"/>
      <c r="DO10" s="71"/>
      <c r="DP10" s="72"/>
      <c r="DQ10" s="73" t="str">
        <f>$I$10</f>
        <v>H28</v>
      </c>
      <c r="DR10" s="73" t="str">
        <f>$J$10</f>
        <v>H29</v>
      </c>
      <c r="DS10" s="73" t="str">
        <f>$K$10</f>
        <v>H30</v>
      </c>
      <c r="DT10" s="73" t="str">
        <f>$L$10</f>
        <v>R01</v>
      </c>
      <c r="DU10" s="73" t="str">
        <f>$M$10</f>
        <v>R02</v>
      </c>
      <c r="DV10" s="71"/>
      <c r="DW10" s="71"/>
      <c r="DX10" s="71"/>
      <c r="DY10" s="71"/>
      <c r="DZ10" s="72"/>
      <c r="EA10" s="73" t="str">
        <f>$I$10</f>
        <v>H28</v>
      </c>
      <c r="EB10" s="73" t="str">
        <f>$J$10</f>
        <v>H29</v>
      </c>
      <c r="EC10" s="73" t="str">
        <f>$K$10</f>
        <v>H30</v>
      </c>
      <c r="ED10" s="73" t="str">
        <f>$L$10</f>
        <v>R01</v>
      </c>
      <c r="EE10" s="73" t="str">
        <f>$M$10</f>
        <v>R02</v>
      </c>
      <c r="EF10" s="71"/>
      <c r="EG10" s="71"/>
      <c r="EH10" s="71"/>
      <c r="EI10" s="71"/>
      <c r="EJ10" s="72"/>
      <c r="EK10" s="73" t="str">
        <f>$I$10</f>
        <v>H28</v>
      </c>
      <c r="EL10" s="73" t="str">
        <f>$J$10</f>
        <v>H29</v>
      </c>
      <c r="EM10" s="73" t="str">
        <f>$K$10</f>
        <v>H30</v>
      </c>
      <c r="EN10" s="73" t="str">
        <f>$L$10</f>
        <v>R01</v>
      </c>
      <c r="EO10" s="73" t="str">
        <f>$M$10</f>
        <v>R02</v>
      </c>
      <c r="EP10" s="71"/>
      <c r="EQ10" s="71"/>
      <c r="ER10" s="71"/>
      <c r="ES10" s="71"/>
      <c r="ET10" s="72"/>
      <c r="EU10" s="73" t="str">
        <f>$I$10</f>
        <v>H28</v>
      </c>
      <c r="EV10" s="73" t="str">
        <f>$J$10</f>
        <v>H29</v>
      </c>
      <c r="EW10" s="73" t="str">
        <f>$K$10</f>
        <v>H30</v>
      </c>
      <c r="EX10" s="73" t="str">
        <f>$L$10</f>
        <v>R01</v>
      </c>
      <c r="EY10" s="73" t="str">
        <f>$M$10</f>
        <v>R02</v>
      </c>
      <c r="EZ10" s="71"/>
      <c r="FA10" s="71"/>
      <c r="FB10" s="71"/>
      <c r="FC10" s="71"/>
      <c r="FD10" s="72"/>
      <c r="FE10" s="73" t="str">
        <f>$I$10</f>
        <v>H28</v>
      </c>
      <c r="FF10" s="73" t="str">
        <f>$J$10</f>
        <v>H29</v>
      </c>
      <c r="FG10" s="73" t="str">
        <f>$K$10</f>
        <v>H30</v>
      </c>
      <c r="FH10" s="73" t="str">
        <f>$L$10</f>
        <v>R01</v>
      </c>
      <c r="FI10" s="73" t="str">
        <f>$M$10</f>
        <v>R02</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H28</v>
      </c>
      <c r="AL11" s="73" t="str">
        <f>$J$10</f>
        <v>H29</v>
      </c>
      <c r="AM11" s="73" t="str">
        <f>$K$10</f>
        <v>H30</v>
      </c>
      <c r="AN11" s="73" t="str">
        <f>$L$10</f>
        <v>R01</v>
      </c>
      <c r="AO11" s="73" t="str">
        <f>$M$10</f>
        <v>R02</v>
      </c>
      <c r="AP11" s="71"/>
      <c r="AQ11" s="71"/>
      <c r="AR11" s="71"/>
      <c r="AS11" s="71"/>
      <c r="AT11" s="71"/>
      <c r="AU11" s="74" t="s">
        <v>109</v>
      </c>
      <c r="AV11" s="75">
        <f>AW7</f>
        <v>95</v>
      </c>
      <c r="AW11" s="75">
        <f>AX7</f>
        <v>93.1</v>
      </c>
      <c r="AX11" s="75">
        <f>AY7</f>
        <v>91.3</v>
      </c>
      <c r="AY11" s="75">
        <f>AZ7</f>
        <v>89.8</v>
      </c>
      <c r="AZ11" s="75">
        <f>BA7</f>
        <v>73.900000000000006</v>
      </c>
      <c r="BA11" s="71"/>
      <c r="BB11" s="72"/>
      <c r="BC11" s="71"/>
      <c r="BD11" s="71"/>
      <c r="BE11" s="71"/>
      <c r="BF11" s="74" t="s">
        <v>110</v>
      </c>
      <c r="BG11" s="75">
        <f>BH7</f>
        <v>790</v>
      </c>
      <c r="BH11" s="75">
        <f>BI7</f>
        <v>742</v>
      </c>
      <c r="BI11" s="75">
        <f>BJ7</f>
        <v>865</v>
      </c>
      <c r="BJ11" s="75">
        <f>BK7</f>
        <v>995.6</v>
      </c>
      <c r="BK11" s="75">
        <f>BL7</f>
        <v>766.1</v>
      </c>
      <c r="BL11" s="71"/>
      <c r="BM11" s="71"/>
      <c r="BN11" s="71"/>
      <c r="BO11" s="71"/>
      <c r="BP11" s="71"/>
      <c r="BQ11" s="74" t="s">
        <v>109</v>
      </c>
      <c r="BR11" s="75">
        <f>BS7</f>
        <v>0</v>
      </c>
      <c r="BS11" s="75">
        <f>BT7</f>
        <v>0</v>
      </c>
      <c r="BT11" s="75">
        <f>BU7</f>
        <v>0</v>
      </c>
      <c r="BU11" s="75">
        <f>BV7</f>
        <v>0</v>
      </c>
      <c r="BV11" s="75">
        <f>BW7</f>
        <v>0</v>
      </c>
      <c r="BW11" s="71"/>
      <c r="BX11" s="71"/>
      <c r="BY11" s="71"/>
      <c r="BZ11" s="71"/>
      <c r="CA11" s="71"/>
      <c r="CB11" s="74" t="s">
        <v>111</v>
      </c>
      <c r="CC11" s="75">
        <f>CD7</f>
        <v>12</v>
      </c>
      <c r="CD11" s="75">
        <f>CE7</f>
        <v>13.6</v>
      </c>
      <c r="CE11" s="75">
        <f>CF7</f>
        <v>12.7</v>
      </c>
      <c r="CF11" s="75">
        <f>CG7</f>
        <v>12.1</v>
      </c>
      <c r="CG11" s="75">
        <f>CH7</f>
        <v>23.3</v>
      </c>
      <c r="CH11" s="71"/>
      <c r="CI11" s="71"/>
      <c r="CJ11" s="71"/>
      <c r="CK11" s="71"/>
      <c r="CL11" s="71"/>
      <c r="CM11" s="71"/>
      <c r="CN11" s="71"/>
      <c r="CO11" s="71"/>
      <c r="CP11" s="71"/>
      <c r="CQ11" s="71"/>
      <c r="CR11" s="71"/>
      <c r="CS11" s="71"/>
      <c r="CT11" s="71"/>
      <c r="CU11" s="71"/>
      <c r="CV11" s="74" t="s">
        <v>109</v>
      </c>
      <c r="CW11" s="75">
        <f>CX7</f>
        <v>6.9</v>
      </c>
      <c r="CX11" s="75">
        <f>CY7</f>
        <v>7.6</v>
      </c>
      <c r="CY11" s="75">
        <f>CZ7</f>
        <v>7.5</v>
      </c>
      <c r="CZ11" s="75">
        <f>DA7</f>
        <v>6.9</v>
      </c>
      <c r="DA11" s="75">
        <f>DB7</f>
        <v>9.8000000000000007</v>
      </c>
      <c r="DB11" s="71"/>
      <c r="DC11" s="71"/>
      <c r="DD11" s="71"/>
      <c r="DE11" s="71"/>
      <c r="DF11" s="74" t="s">
        <v>109</v>
      </c>
      <c r="DG11" s="75">
        <f>DH7</f>
        <v>0</v>
      </c>
      <c r="DH11" s="75">
        <f>DI7</f>
        <v>0</v>
      </c>
      <c r="DI11" s="75">
        <f>DJ7</f>
        <v>0</v>
      </c>
      <c r="DJ11" s="75">
        <f>DK7</f>
        <v>0</v>
      </c>
      <c r="DK11" s="75">
        <f>DL7</f>
        <v>0</v>
      </c>
      <c r="DL11" s="71"/>
      <c r="DM11" s="71"/>
      <c r="DN11" s="71"/>
      <c r="DO11" s="71"/>
      <c r="DP11" s="74" t="s">
        <v>109</v>
      </c>
      <c r="DQ11" s="75">
        <f>DR7</f>
        <v>81</v>
      </c>
      <c r="DR11" s="75">
        <f>DS7</f>
        <v>79.8</v>
      </c>
      <c r="DS11" s="75">
        <f>DT7</f>
        <v>79.5</v>
      </c>
      <c r="DT11" s="75">
        <f>DU7</f>
        <v>83</v>
      </c>
      <c r="DU11" s="75">
        <f>DV7</f>
        <v>84</v>
      </c>
      <c r="DV11" s="71"/>
      <c r="DW11" s="71"/>
      <c r="DX11" s="71"/>
      <c r="DY11" s="71"/>
      <c r="DZ11" s="74" t="s">
        <v>109</v>
      </c>
      <c r="EA11" s="76">
        <f>EB7</f>
        <v>798.13</v>
      </c>
      <c r="EB11" s="76">
        <f>EC7</f>
        <v>800.19</v>
      </c>
      <c r="EC11" s="76">
        <f>ED7</f>
        <v>771.23</v>
      </c>
      <c r="ED11" s="76">
        <f>EE7</f>
        <v>761.86</v>
      </c>
      <c r="EE11" s="76">
        <f>EF7</f>
        <v>645.08000000000004</v>
      </c>
      <c r="EF11" s="71"/>
      <c r="EG11" s="71"/>
      <c r="EH11" s="71"/>
      <c r="EI11" s="71"/>
      <c r="EJ11" s="74" t="s">
        <v>109</v>
      </c>
      <c r="EK11" s="76">
        <f>EL7</f>
        <v>753.98</v>
      </c>
      <c r="EL11" s="76">
        <f>EM7</f>
        <v>785.29</v>
      </c>
      <c r="EM11" s="76">
        <f>EN7</f>
        <v>775.78</v>
      </c>
      <c r="EN11" s="76">
        <f>EO7</f>
        <v>780.85</v>
      </c>
      <c r="EO11" s="76">
        <f>EP7</f>
        <v>761.47</v>
      </c>
      <c r="EP11" s="71"/>
      <c r="EQ11" s="71"/>
      <c r="ER11" s="71"/>
      <c r="ES11" s="71"/>
      <c r="ET11" s="74" t="s">
        <v>109</v>
      </c>
      <c r="EU11" s="76">
        <f>EV7</f>
        <v>569.57000000000005</v>
      </c>
      <c r="EV11" s="76">
        <f>EW7</f>
        <v>572.53</v>
      </c>
      <c r="EW11" s="76">
        <f>EX7</f>
        <v>551.84</v>
      </c>
      <c r="EX11" s="76">
        <f>EY7</f>
        <v>565.66</v>
      </c>
      <c r="EY11" s="76">
        <f>EZ7</f>
        <v>562.37</v>
      </c>
      <c r="EZ11" s="71"/>
      <c r="FA11" s="71"/>
      <c r="FB11" s="71"/>
      <c r="FC11" s="71"/>
      <c r="FD11" s="74" t="s">
        <v>112</v>
      </c>
      <c r="FE11" s="75">
        <f>FF7</f>
        <v>24.1</v>
      </c>
      <c r="FF11" s="75">
        <f>FG7</f>
        <v>23.8</v>
      </c>
      <c r="FG11" s="75">
        <f>FH7</f>
        <v>24.8</v>
      </c>
      <c r="FH11" s="75">
        <f>FI7</f>
        <v>23.3</v>
      </c>
      <c r="FI11" s="75">
        <f>FJ7</f>
        <v>15.3</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109</v>
      </c>
      <c r="AK12" s="75">
        <f>AL7</f>
        <v>103.1</v>
      </c>
      <c r="AL12" s="75">
        <f>AM7</f>
        <v>101.9</v>
      </c>
      <c r="AM12" s="75">
        <f>AN7</f>
        <v>99.6</v>
      </c>
      <c r="AN12" s="75">
        <f>AO7</f>
        <v>97.7</v>
      </c>
      <c r="AO12" s="75">
        <f>AP7</f>
        <v>84.7</v>
      </c>
      <c r="AP12" s="71"/>
      <c r="AQ12" s="71"/>
      <c r="AR12" s="71"/>
      <c r="AS12" s="71"/>
      <c r="AT12" s="71"/>
      <c r="AU12" s="74" t="s">
        <v>113</v>
      </c>
      <c r="AV12" s="75">
        <f>BB7</f>
        <v>94.2</v>
      </c>
      <c r="AW12" s="75">
        <f>BC7</f>
        <v>94</v>
      </c>
      <c r="AX12" s="75">
        <f>BD7</f>
        <v>93.2</v>
      </c>
      <c r="AY12" s="75">
        <f>BE7</f>
        <v>89.9</v>
      </c>
      <c r="AZ12" s="75">
        <f>BF7</f>
        <v>71.400000000000006</v>
      </c>
      <c r="BA12" s="71"/>
      <c r="BB12" s="72"/>
      <c r="BC12" s="71"/>
      <c r="BD12" s="71"/>
      <c r="BE12" s="71"/>
      <c r="BF12" s="74" t="s">
        <v>113</v>
      </c>
      <c r="BG12" s="75">
        <f>BM7</f>
        <v>100</v>
      </c>
      <c r="BH12" s="75">
        <f>BN7</f>
        <v>156.69999999999999</v>
      </c>
      <c r="BI12" s="75">
        <f>BO7</f>
        <v>155.30000000000001</v>
      </c>
      <c r="BJ12" s="75">
        <f>BP7</f>
        <v>154.19999999999999</v>
      </c>
      <c r="BK12" s="75">
        <f>BQ7</f>
        <v>126.8</v>
      </c>
      <c r="BL12" s="71"/>
      <c r="BM12" s="71"/>
      <c r="BN12" s="71"/>
      <c r="BO12" s="71"/>
      <c r="BP12" s="71"/>
      <c r="BQ12" s="74" t="s">
        <v>114</v>
      </c>
      <c r="BR12" s="75">
        <f>BX7</f>
        <v>86.1</v>
      </c>
      <c r="BS12" s="75">
        <f>BY7</f>
        <v>62.9</v>
      </c>
      <c r="BT12" s="75">
        <f>BZ7</f>
        <v>34.799999999999997</v>
      </c>
      <c r="BU12" s="75">
        <f>CA7</f>
        <v>35.1</v>
      </c>
      <c r="BV12" s="75">
        <f>CB7</f>
        <v>58.4</v>
      </c>
      <c r="BW12" s="71"/>
      <c r="BX12" s="71"/>
      <c r="BY12" s="71"/>
      <c r="BZ12" s="71"/>
      <c r="CA12" s="71"/>
      <c r="CB12" s="74" t="s">
        <v>115</v>
      </c>
      <c r="CC12" s="75">
        <f>CN7</f>
        <v>174.7</v>
      </c>
      <c r="CD12" s="75">
        <f>CO7</f>
        <v>178.3</v>
      </c>
      <c r="CE12" s="75">
        <f>CP7</f>
        <v>168.1</v>
      </c>
      <c r="CF12" s="75">
        <f>CQ7</f>
        <v>175</v>
      </c>
      <c r="CG12" s="75">
        <f>CR7</f>
        <v>238.1</v>
      </c>
      <c r="CH12" s="71"/>
      <c r="CI12" s="71"/>
      <c r="CJ12" s="71"/>
      <c r="CK12" s="71"/>
      <c r="CL12" s="71"/>
      <c r="CM12" s="71"/>
      <c r="CN12" s="71"/>
      <c r="CO12" s="71"/>
      <c r="CP12" s="71"/>
      <c r="CQ12" s="71"/>
      <c r="CR12" s="71"/>
      <c r="CS12" s="71"/>
      <c r="CT12" s="71"/>
      <c r="CU12" s="71"/>
      <c r="CV12" s="74" t="s">
        <v>113</v>
      </c>
      <c r="CW12" s="75">
        <f>DC7</f>
        <v>8.1</v>
      </c>
      <c r="CX12" s="75">
        <f>DD7</f>
        <v>8</v>
      </c>
      <c r="CY12" s="75">
        <f>DE7</f>
        <v>8</v>
      </c>
      <c r="CZ12" s="75">
        <f>DF7</f>
        <v>7.5</v>
      </c>
      <c r="DA12" s="75">
        <f>DG7</f>
        <v>9.6</v>
      </c>
      <c r="DB12" s="71"/>
      <c r="DC12" s="71"/>
      <c r="DD12" s="71"/>
      <c r="DE12" s="71"/>
      <c r="DF12" s="74" t="s">
        <v>113</v>
      </c>
      <c r="DG12" s="75">
        <f>DM7</f>
        <v>22.5</v>
      </c>
      <c r="DH12" s="75">
        <f>DN7</f>
        <v>21.9</v>
      </c>
      <c r="DI12" s="75">
        <f>DO7</f>
        <v>23.3</v>
      </c>
      <c r="DJ12" s="75">
        <f>DP7</f>
        <v>29.5</v>
      </c>
      <c r="DK12" s="75">
        <f>DQ7</f>
        <v>53.2</v>
      </c>
      <c r="DL12" s="71"/>
      <c r="DM12" s="71"/>
      <c r="DN12" s="71"/>
      <c r="DO12" s="71"/>
      <c r="DP12" s="74" t="s">
        <v>113</v>
      </c>
      <c r="DQ12" s="75">
        <f>DW7</f>
        <v>78.400000000000006</v>
      </c>
      <c r="DR12" s="75">
        <f>DX7</f>
        <v>77.8</v>
      </c>
      <c r="DS12" s="75">
        <f>DY7</f>
        <v>77.400000000000006</v>
      </c>
      <c r="DT12" s="75">
        <f>DZ7</f>
        <v>74.900000000000006</v>
      </c>
      <c r="DU12" s="75">
        <f>EA7</f>
        <v>74.5</v>
      </c>
      <c r="DV12" s="71"/>
      <c r="DW12" s="71"/>
      <c r="DX12" s="71"/>
      <c r="DY12" s="71"/>
      <c r="DZ12" s="74" t="s">
        <v>113</v>
      </c>
      <c r="EA12" s="76">
        <f>EG7</f>
        <v>513.91999999999996</v>
      </c>
      <c r="EB12" s="76">
        <f>EH7</f>
        <v>527.41999999999996</v>
      </c>
      <c r="EC12" s="76">
        <f>EI7</f>
        <v>575.61</v>
      </c>
      <c r="ED12" s="76">
        <f>EJ7</f>
        <v>570.35</v>
      </c>
      <c r="EE12" s="76">
        <f>EK7</f>
        <v>454.43</v>
      </c>
      <c r="EF12" s="71"/>
      <c r="EG12" s="71"/>
      <c r="EH12" s="71"/>
      <c r="EI12" s="71"/>
      <c r="EJ12" s="74" t="s">
        <v>113</v>
      </c>
      <c r="EK12" s="76">
        <f>EQ7</f>
        <v>498.33</v>
      </c>
      <c r="EL12" s="76">
        <f>ER7</f>
        <v>522.02</v>
      </c>
      <c r="EM12" s="76">
        <f>ES7</f>
        <v>549.91</v>
      </c>
      <c r="EN12" s="76">
        <f>ET7</f>
        <v>559.71</v>
      </c>
      <c r="EO12" s="76">
        <f>EU7</f>
        <v>559.67999999999995</v>
      </c>
      <c r="EP12" s="71"/>
      <c r="EQ12" s="71"/>
      <c r="ER12" s="71"/>
      <c r="ES12" s="71"/>
      <c r="ET12" s="74" t="s">
        <v>113</v>
      </c>
      <c r="EU12" s="76">
        <f>FA7</f>
        <v>270.51</v>
      </c>
      <c r="EV12" s="76">
        <f>FB7</f>
        <v>278.25</v>
      </c>
      <c r="EW12" s="76">
        <f>FC7</f>
        <v>292.81</v>
      </c>
      <c r="EX12" s="76">
        <f>FD7</f>
        <v>315.87</v>
      </c>
      <c r="EY12" s="76">
        <f>FE7</f>
        <v>341.69</v>
      </c>
      <c r="EZ12" s="71"/>
      <c r="FA12" s="71"/>
      <c r="FB12" s="71"/>
      <c r="FC12" s="71"/>
      <c r="FD12" s="74" t="s">
        <v>113</v>
      </c>
      <c r="FE12" s="75">
        <f>FK7</f>
        <v>18</v>
      </c>
      <c r="FF12" s="75">
        <f>FL7</f>
        <v>18.399999999999999</v>
      </c>
      <c r="FG12" s="75">
        <f>FM7</f>
        <v>18.3</v>
      </c>
      <c r="FH12" s="75">
        <f>FN7</f>
        <v>18.100000000000001</v>
      </c>
      <c r="FI12" s="75">
        <f>FO7</f>
        <v>14.2</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113</v>
      </c>
      <c r="AK13" s="75">
        <f>AQ7</f>
        <v>103.5</v>
      </c>
      <c r="AL13" s="75">
        <f>AR7</f>
        <v>103.3</v>
      </c>
      <c r="AM13" s="75">
        <f>AS7</f>
        <v>102.4</v>
      </c>
      <c r="AN13" s="75">
        <f>AT7</f>
        <v>98.5</v>
      </c>
      <c r="AO13" s="75">
        <f>AU7</f>
        <v>83.7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116</v>
      </c>
      <c r="CC13" s="75">
        <f>CI7</f>
        <v>14.6</v>
      </c>
      <c r="CD13" s="75">
        <f>CJ7</f>
        <v>14.5</v>
      </c>
      <c r="CE13" s="75">
        <f>CK7</f>
        <v>14.7</v>
      </c>
      <c r="CF13" s="75">
        <f>CL7</f>
        <v>14.2</v>
      </c>
      <c r="CG13" s="75">
        <f>CM7</f>
        <v>23.4</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117</v>
      </c>
      <c r="CC14" s="75">
        <f>CS7</f>
        <v>180</v>
      </c>
      <c r="CD14" s="75">
        <f>CT7</f>
        <v>180.1</v>
      </c>
      <c r="CE14" s="75">
        <f>CU7</f>
        <v>182.9</v>
      </c>
      <c r="CF14" s="75">
        <f>CV7</f>
        <v>190.5</v>
      </c>
      <c r="CG14" s="75">
        <f>CW7</f>
        <v>244.7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118</v>
      </c>
      <c r="AV15" s="69"/>
      <c r="AW15" s="69"/>
      <c r="AX15" s="69"/>
      <c r="AY15" s="69"/>
      <c r="AZ15" s="69"/>
      <c r="BA15" s="2"/>
      <c r="BB15" s="67"/>
      <c r="BC15" s="2"/>
      <c r="BD15" s="2"/>
      <c r="BE15" s="2"/>
      <c r="BF15" s="67" t="s">
        <v>118</v>
      </c>
      <c r="BG15" s="69"/>
      <c r="BH15" s="69"/>
      <c r="BI15" s="69"/>
      <c r="BJ15" s="69"/>
      <c r="BK15" s="69"/>
      <c r="BL15" s="2"/>
      <c r="BM15" s="2"/>
      <c r="BN15" s="2"/>
      <c r="BO15" s="2"/>
      <c r="BP15" s="2"/>
      <c r="BQ15" s="67" t="s">
        <v>118</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118</v>
      </c>
      <c r="CW15" s="69"/>
      <c r="CX15" s="69"/>
      <c r="CY15" s="69"/>
      <c r="CZ15" s="69"/>
      <c r="DA15" s="69"/>
      <c r="DB15" s="2"/>
      <c r="DC15" s="2"/>
      <c r="DD15" s="2"/>
      <c r="DE15" s="2"/>
      <c r="DF15" s="67" t="s">
        <v>118</v>
      </c>
      <c r="DG15" s="69"/>
      <c r="DH15" s="69"/>
      <c r="DI15" s="69"/>
      <c r="DJ15" s="69"/>
      <c r="DK15" s="69"/>
      <c r="DL15" s="2"/>
      <c r="DM15" s="2"/>
      <c r="DN15" s="2"/>
      <c r="DO15" s="2"/>
      <c r="DP15" s="67" t="s">
        <v>118</v>
      </c>
      <c r="DQ15" s="69"/>
      <c r="DR15" s="69"/>
      <c r="DS15" s="69"/>
      <c r="DT15" s="69"/>
      <c r="DU15" s="69"/>
      <c r="DV15" s="2"/>
      <c r="DW15" s="2"/>
      <c r="DX15" s="2"/>
      <c r="DY15" s="2"/>
      <c r="DZ15" s="67" t="s">
        <v>118</v>
      </c>
      <c r="EA15" s="69"/>
      <c r="EB15" s="69"/>
      <c r="EC15" s="69"/>
      <c r="ED15" s="69"/>
      <c r="EE15" s="69"/>
      <c r="EF15" s="2"/>
      <c r="EG15" s="2"/>
      <c r="EH15" s="2"/>
      <c r="EI15" s="2"/>
      <c r="EJ15" s="67" t="s">
        <v>118</v>
      </c>
      <c r="EK15" s="69"/>
      <c r="EL15" s="69"/>
      <c r="EM15" s="69"/>
      <c r="EN15" s="69"/>
      <c r="EO15" s="69"/>
      <c r="EP15" s="2"/>
      <c r="EQ15" s="2"/>
      <c r="ER15" s="2"/>
      <c r="ES15" s="2"/>
      <c r="ET15" s="67" t="s">
        <v>118</v>
      </c>
      <c r="EU15" s="69"/>
      <c r="EV15" s="69"/>
      <c r="EW15" s="69"/>
      <c r="EX15" s="69"/>
      <c r="EY15" s="69"/>
      <c r="EZ15" s="2"/>
      <c r="FA15" s="2"/>
      <c r="FB15" s="2"/>
      <c r="FC15" s="2"/>
      <c r="FD15" s="67" t="s">
        <v>118</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118</v>
      </c>
      <c r="AK16" s="69"/>
      <c r="AL16" s="69"/>
      <c r="AM16" s="69"/>
      <c r="AN16" s="69"/>
      <c r="AO16" s="69"/>
      <c r="AP16" s="2"/>
      <c r="AQ16" s="2"/>
      <c r="AR16" s="2"/>
      <c r="AS16" s="2"/>
      <c r="AT16" s="2"/>
      <c r="AU16" s="67"/>
      <c r="AV16" s="77" t="str">
        <f>$I$10</f>
        <v>H28</v>
      </c>
      <c r="AW16" s="77" t="str">
        <f>$J$10</f>
        <v>H29</v>
      </c>
      <c r="AX16" s="77" t="str">
        <f>$K$10</f>
        <v>H30</v>
      </c>
      <c r="AY16" s="77" t="str">
        <f>$L$10</f>
        <v>R01</v>
      </c>
      <c r="AZ16" s="77" t="str">
        <f>$M$10</f>
        <v>R02</v>
      </c>
      <c r="BA16" s="2"/>
      <c r="BB16" s="67"/>
      <c r="BC16" s="2"/>
      <c r="BD16" s="2"/>
      <c r="BE16" s="2"/>
      <c r="BF16" s="67"/>
      <c r="BG16" s="77" t="str">
        <f>$I$10</f>
        <v>H28</v>
      </c>
      <c r="BH16" s="77" t="str">
        <f>$J$10</f>
        <v>H29</v>
      </c>
      <c r="BI16" s="77" t="str">
        <f>$K$10</f>
        <v>H30</v>
      </c>
      <c r="BJ16" s="77" t="str">
        <f>$L$10</f>
        <v>R01</v>
      </c>
      <c r="BK16" s="77" t="str">
        <f>$M$10</f>
        <v>R02</v>
      </c>
      <c r="BL16" s="2"/>
      <c r="BM16" s="2"/>
      <c r="BN16" s="2"/>
      <c r="BO16" s="2"/>
      <c r="BP16" s="2"/>
      <c r="BQ16" s="67"/>
      <c r="BR16" s="77" t="str">
        <f>$I$10</f>
        <v>H28</v>
      </c>
      <c r="BS16" s="77" t="str">
        <f>$J$10</f>
        <v>H29</v>
      </c>
      <c r="BT16" s="77" t="str">
        <f>$K$10</f>
        <v>H30</v>
      </c>
      <c r="BU16" s="77" t="str">
        <f>$L$10</f>
        <v>R01</v>
      </c>
      <c r="BV16" s="77" t="str">
        <f>$M$10</f>
        <v>R02</v>
      </c>
      <c r="BW16" s="2"/>
      <c r="BX16" s="2"/>
      <c r="BY16" s="2"/>
      <c r="BZ16" s="2"/>
      <c r="CA16" s="2"/>
      <c r="CB16" s="67" t="s">
        <v>118</v>
      </c>
      <c r="CC16" s="69"/>
      <c r="CD16" s="69"/>
      <c r="CE16" s="69"/>
      <c r="CF16" s="69"/>
      <c r="CG16" s="69"/>
      <c r="CH16" s="2"/>
      <c r="CI16" s="2"/>
      <c r="CJ16" s="2"/>
      <c r="CK16" s="2"/>
      <c r="CL16" s="2"/>
      <c r="CM16" s="2"/>
      <c r="CN16" s="2"/>
      <c r="CO16" s="2"/>
      <c r="CP16" s="2"/>
      <c r="CQ16" s="2"/>
      <c r="CR16" s="2"/>
      <c r="CS16" s="2"/>
      <c r="CT16" s="2"/>
      <c r="CU16" s="2"/>
      <c r="CV16" s="67"/>
      <c r="CW16" s="77" t="str">
        <f>$I$10</f>
        <v>H28</v>
      </c>
      <c r="CX16" s="77" t="str">
        <f>$J$10</f>
        <v>H29</v>
      </c>
      <c r="CY16" s="77" t="str">
        <f>$K$10</f>
        <v>H30</v>
      </c>
      <c r="CZ16" s="77" t="str">
        <f>$L$10</f>
        <v>R01</v>
      </c>
      <c r="DA16" s="77" t="str">
        <f>$M$10</f>
        <v>R02</v>
      </c>
      <c r="DB16" s="2"/>
      <c r="DC16" s="2"/>
      <c r="DD16" s="2"/>
      <c r="DE16" s="2"/>
      <c r="DF16" s="67"/>
      <c r="DG16" s="77" t="str">
        <f>$I$10</f>
        <v>H28</v>
      </c>
      <c r="DH16" s="77" t="str">
        <f>$J$10</f>
        <v>H29</v>
      </c>
      <c r="DI16" s="77" t="str">
        <f>$K$10</f>
        <v>H30</v>
      </c>
      <c r="DJ16" s="77" t="str">
        <f>$L$10</f>
        <v>R01</v>
      </c>
      <c r="DK16" s="77" t="str">
        <f>$M$10</f>
        <v>R02</v>
      </c>
      <c r="DL16" s="2"/>
      <c r="DM16" s="2"/>
      <c r="DN16" s="2"/>
      <c r="DO16" s="2"/>
      <c r="DP16" s="67"/>
      <c r="DQ16" s="77" t="str">
        <f>$I$10</f>
        <v>H28</v>
      </c>
      <c r="DR16" s="77" t="str">
        <f>$J$10</f>
        <v>H29</v>
      </c>
      <c r="DS16" s="77" t="str">
        <f>$K$10</f>
        <v>H30</v>
      </c>
      <c r="DT16" s="77" t="str">
        <f>$L$10</f>
        <v>R01</v>
      </c>
      <c r="DU16" s="77" t="str">
        <f>$M$10</f>
        <v>R02</v>
      </c>
      <c r="DV16" s="2"/>
      <c r="DW16" s="2"/>
      <c r="DX16" s="2"/>
      <c r="DY16" s="2"/>
      <c r="DZ16" s="67"/>
      <c r="EA16" s="77" t="str">
        <f>$I$10</f>
        <v>H28</v>
      </c>
      <c r="EB16" s="77" t="str">
        <f>$J$10</f>
        <v>H29</v>
      </c>
      <c r="EC16" s="77" t="str">
        <f>$K$10</f>
        <v>H30</v>
      </c>
      <c r="ED16" s="77" t="str">
        <f>$L$10</f>
        <v>R01</v>
      </c>
      <c r="EE16" s="77" t="str">
        <f>$M$10</f>
        <v>R02</v>
      </c>
      <c r="EF16" s="2"/>
      <c r="EG16" s="2"/>
      <c r="EH16" s="2"/>
      <c r="EI16" s="2"/>
      <c r="EJ16" s="67"/>
      <c r="EK16" s="77" t="str">
        <f>$I$10</f>
        <v>H28</v>
      </c>
      <c r="EL16" s="77" t="str">
        <f>$J$10</f>
        <v>H29</v>
      </c>
      <c r="EM16" s="77" t="str">
        <f>$K$10</f>
        <v>H30</v>
      </c>
      <c r="EN16" s="77" t="str">
        <f>$L$10</f>
        <v>R01</v>
      </c>
      <c r="EO16" s="77" t="str">
        <f>$M$10</f>
        <v>R02</v>
      </c>
      <c r="EP16" s="2"/>
      <c r="EQ16" s="2"/>
      <c r="ER16" s="2"/>
      <c r="ES16" s="2"/>
      <c r="ET16" s="67"/>
      <c r="EU16" s="77" t="str">
        <f>$I$10</f>
        <v>H28</v>
      </c>
      <c r="EV16" s="77" t="str">
        <f>$J$10</f>
        <v>H29</v>
      </c>
      <c r="EW16" s="77" t="str">
        <f>$K$10</f>
        <v>H30</v>
      </c>
      <c r="EX16" s="77" t="str">
        <f>$L$10</f>
        <v>R01</v>
      </c>
      <c r="EY16" s="77" t="str">
        <f>$M$10</f>
        <v>R02</v>
      </c>
      <c r="EZ16" s="2"/>
      <c r="FA16" s="2"/>
      <c r="FB16" s="2"/>
      <c r="FC16" s="2"/>
      <c r="FD16" s="67"/>
      <c r="FE16" s="77" t="str">
        <f>$I$10</f>
        <v>H28</v>
      </c>
      <c r="FF16" s="77" t="str">
        <f>$J$10</f>
        <v>H29</v>
      </c>
      <c r="FG16" s="77" t="str">
        <f>$K$10</f>
        <v>H30</v>
      </c>
      <c r="FH16" s="77" t="str">
        <f>$L$10</f>
        <v>R01</v>
      </c>
      <c r="FI16" s="77" t="str">
        <f>$M$10</f>
        <v>R02</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H28</v>
      </c>
      <c r="AL17" s="77" t="str">
        <f>$J$10</f>
        <v>H29</v>
      </c>
      <c r="AM17" s="77" t="str">
        <f>$K$10</f>
        <v>H30</v>
      </c>
      <c r="AN17" s="77" t="str">
        <f>$L$10</f>
        <v>R01</v>
      </c>
      <c r="AO17" s="77" t="str">
        <f>$M$10</f>
        <v>R02</v>
      </c>
      <c r="AP17" s="2"/>
      <c r="AQ17" s="2"/>
      <c r="AR17" s="2"/>
      <c r="AS17" s="2"/>
      <c r="AT17" s="2"/>
      <c r="AU17" s="78" t="s">
        <v>109</v>
      </c>
      <c r="AV17" s="79">
        <f>IF(AW7="-",NA(),AW7)</f>
        <v>95</v>
      </c>
      <c r="AW17" s="79">
        <f>IF(AX7="-",NA(),AX7)</f>
        <v>93.1</v>
      </c>
      <c r="AX17" s="79">
        <f>IF(AY7="-",NA(),AY7)</f>
        <v>91.3</v>
      </c>
      <c r="AY17" s="79">
        <f>IF(AZ7="-",NA(),AZ7)</f>
        <v>89.8</v>
      </c>
      <c r="AZ17" s="79">
        <f>IF(BA7="-",NA(),BA7)</f>
        <v>73.900000000000006</v>
      </c>
      <c r="BA17" s="2"/>
      <c r="BB17" s="67"/>
      <c r="BC17" s="2"/>
      <c r="BD17" s="2"/>
      <c r="BE17" s="2"/>
      <c r="BF17" s="78" t="s">
        <v>109</v>
      </c>
      <c r="BG17" s="79">
        <f>IF(BH7="-",NA(),BH7)</f>
        <v>790</v>
      </c>
      <c r="BH17" s="79">
        <f>IF(BI7="-",NA(),BI7)</f>
        <v>742</v>
      </c>
      <c r="BI17" s="79">
        <f>IF(BJ7="-",NA(),BJ7)</f>
        <v>865</v>
      </c>
      <c r="BJ17" s="79">
        <f>IF(BK7="-",NA(),BK7)</f>
        <v>995.6</v>
      </c>
      <c r="BK17" s="79">
        <f>IF(BL7="-",NA(),BL7)</f>
        <v>766.1</v>
      </c>
      <c r="BL17" s="2"/>
      <c r="BM17" s="2"/>
      <c r="BN17" s="2"/>
      <c r="BO17" s="2"/>
      <c r="BP17" s="2"/>
      <c r="BQ17" s="78" t="s">
        <v>109</v>
      </c>
      <c r="BR17" s="79">
        <f>IF(BS7="-",NA(),BS7)</f>
        <v>0</v>
      </c>
      <c r="BS17" s="79">
        <f>IF(BT7="-",NA(),BT7)</f>
        <v>0</v>
      </c>
      <c r="BT17" s="79">
        <f>IF(BU7="-",NA(),BU7)</f>
        <v>0</v>
      </c>
      <c r="BU17" s="79">
        <f>IF(BV7="-",NA(),BV7)</f>
        <v>0</v>
      </c>
      <c r="BV17" s="79">
        <f>IF(BW7="-",NA(),BW7)</f>
        <v>0</v>
      </c>
      <c r="BW17" s="2"/>
      <c r="BX17" s="2"/>
      <c r="BY17" s="2"/>
      <c r="BZ17" s="2"/>
      <c r="CA17" s="2"/>
      <c r="CB17" s="67"/>
      <c r="CC17" s="77" t="str">
        <f>$I$10</f>
        <v>H28</v>
      </c>
      <c r="CD17" s="77" t="str">
        <f>$J$10</f>
        <v>H29</v>
      </c>
      <c r="CE17" s="77" t="str">
        <f>$K$10</f>
        <v>H30</v>
      </c>
      <c r="CF17" s="77" t="str">
        <f>$L$10</f>
        <v>R01</v>
      </c>
      <c r="CG17" s="77" t="str">
        <f>$M$10</f>
        <v>R02</v>
      </c>
      <c r="CH17" s="2"/>
      <c r="CI17" s="2"/>
      <c r="CJ17" s="2"/>
      <c r="CK17" s="2"/>
      <c r="CL17" s="2"/>
      <c r="CM17" s="2"/>
      <c r="CN17" s="2"/>
      <c r="CO17" s="2"/>
      <c r="CP17" s="2"/>
      <c r="CQ17" s="2"/>
      <c r="CR17" s="2"/>
      <c r="CS17" s="2"/>
      <c r="CT17" s="2"/>
      <c r="CU17" s="2"/>
      <c r="CV17" s="78" t="s">
        <v>119</v>
      </c>
      <c r="CW17" s="79">
        <f>IF(CX7="-",NA(),CX7)</f>
        <v>6.9</v>
      </c>
      <c r="CX17" s="79">
        <f>IF(CY7="-",NA(),CY7)</f>
        <v>7.6</v>
      </c>
      <c r="CY17" s="79">
        <f>IF(CZ7="-",NA(),CZ7)</f>
        <v>7.5</v>
      </c>
      <c r="CZ17" s="79">
        <f>IF(DA7="-",NA(),DA7)</f>
        <v>6.9</v>
      </c>
      <c r="DA17" s="79">
        <f>IF(DB7="-",NA(),DB7)</f>
        <v>9.8000000000000007</v>
      </c>
      <c r="DB17" s="2"/>
      <c r="DC17" s="2"/>
      <c r="DD17" s="2"/>
      <c r="DE17" s="2"/>
      <c r="DF17" s="78" t="s">
        <v>109</v>
      </c>
      <c r="DG17" s="79">
        <f>IF(DH7="-",NA(),DH7)</f>
        <v>0</v>
      </c>
      <c r="DH17" s="79">
        <f>IF(DI7="-",NA(),DI7)</f>
        <v>0</v>
      </c>
      <c r="DI17" s="79">
        <f>IF(DJ7="-",NA(),DJ7)</f>
        <v>0</v>
      </c>
      <c r="DJ17" s="79">
        <f>IF(DK7="-",NA(),DK7)</f>
        <v>0</v>
      </c>
      <c r="DK17" s="79">
        <f>IF(DL7="-",NA(),DL7)</f>
        <v>0</v>
      </c>
      <c r="DL17" s="2"/>
      <c r="DM17" s="2"/>
      <c r="DN17" s="2"/>
      <c r="DO17" s="2"/>
      <c r="DP17" s="78" t="s">
        <v>109</v>
      </c>
      <c r="DQ17" s="79">
        <f>IF(DR7="-",NA(),DR7)</f>
        <v>81</v>
      </c>
      <c r="DR17" s="79">
        <f>IF(DS7="-",NA(),DS7)</f>
        <v>79.8</v>
      </c>
      <c r="DS17" s="79">
        <f>IF(DT7="-",NA(),DT7)</f>
        <v>79.5</v>
      </c>
      <c r="DT17" s="79">
        <f>IF(DU7="-",NA(),DU7)</f>
        <v>83</v>
      </c>
      <c r="DU17" s="79">
        <f>IF(DV7="-",NA(),DV7)</f>
        <v>84</v>
      </c>
      <c r="DV17" s="2"/>
      <c r="DW17" s="2"/>
      <c r="DX17" s="2"/>
      <c r="DY17" s="2"/>
      <c r="DZ17" s="78" t="s">
        <v>109</v>
      </c>
      <c r="EA17" s="80">
        <f>IF(EB7="-",NA(),EB7)</f>
        <v>798.13</v>
      </c>
      <c r="EB17" s="80">
        <f>IF(EC7="-",NA(),EC7)</f>
        <v>800.19</v>
      </c>
      <c r="EC17" s="80">
        <f>IF(ED7="-",NA(),ED7)</f>
        <v>771.23</v>
      </c>
      <c r="ED17" s="80">
        <f>IF(EE7="-",NA(),EE7)</f>
        <v>761.86</v>
      </c>
      <c r="EE17" s="80">
        <f>IF(EF7="-",NA(),EF7)</f>
        <v>645.08000000000004</v>
      </c>
      <c r="EF17" s="2"/>
      <c r="EG17" s="2"/>
      <c r="EH17" s="2"/>
      <c r="EI17" s="2"/>
      <c r="EJ17" s="78" t="s">
        <v>110</v>
      </c>
      <c r="EK17" s="80">
        <f>IF(EL7="-",NA(),EL7)</f>
        <v>753.98</v>
      </c>
      <c r="EL17" s="80">
        <f>IF(EM7="-",NA(),EM7)</f>
        <v>785.29</v>
      </c>
      <c r="EM17" s="80">
        <f>IF(EN7="-",NA(),EN7)</f>
        <v>775.78</v>
      </c>
      <c r="EN17" s="80">
        <f>IF(EO7="-",NA(),EO7)</f>
        <v>780.85</v>
      </c>
      <c r="EO17" s="80">
        <f>IF(EP7="-",NA(),EP7)</f>
        <v>761.47</v>
      </c>
      <c r="EP17" s="2"/>
      <c r="EQ17" s="2"/>
      <c r="ER17" s="2"/>
      <c r="ES17" s="2"/>
      <c r="ET17" s="78" t="s">
        <v>109</v>
      </c>
      <c r="EU17" s="80">
        <f>IF(EV7="-",NA(),EV7)</f>
        <v>569.57000000000005</v>
      </c>
      <c r="EV17" s="80">
        <f>IF(EW7="-",NA(),EW7)</f>
        <v>572.53</v>
      </c>
      <c r="EW17" s="80">
        <f>IF(EX7="-",NA(),EX7)</f>
        <v>551.84</v>
      </c>
      <c r="EX17" s="80">
        <f>IF(EY7="-",NA(),EY7)</f>
        <v>565.66</v>
      </c>
      <c r="EY17" s="80">
        <f>IF(EZ7="-",NA(),EZ7)</f>
        <v>562.37</v>
      </c>
      <c r="EZ17" s="2"/>
      <c r="FA17" s="2"/>
      <c r="FB17" s="2"/>
      <c r="FC17" s="2"/>
      <c r="FD17" s="78" t="s">
        <v>109</v>
      </c>
      <c r="FE17" s="79">
        <f>IF(FF7="-",NA(),FF7)</f>
        <v>24.1</v>
      </c>
      <c r="FF17" s="79">
        <f>IF(FG7="-",NA(),FG7)</f>
        <v>23.8</v>
      </c>
      <c r="FG17" s="79">
        <f>IF(FH7="-",NA(),FH7)</f>
        <v>24.8</v>
      </c>
      <c r="FH17" s="79">
        <f>IF(FI7="-",NA(),FI7)</f>
        <v>23.3</v>
      </c>
      <c r="FI17" s="79">
        <f>IF(FJ7="-",NA(),FJ7)</f>
        <v>15.3</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110</v>
      </c>
      <c r="AK18" s="79">
        <f>IF(AL7="-",NA(),AL7)</f>
        <v>103.1</v>
      </c>
      <c r="AL18" s="79">
        <f>IF(AM7="-",NA(),AM7)</f>
        <v>101.9</v>
      </c>
      <c r="AM18" s="79">
        <f>IF(AN7="-",NA(),AN7)</f>
        <v>99.6</v>
      </c>
      <c r="AN18" s="79">
        <f>IF(AO7="-",NA(),AO7)</f>
        <v>97.7</v>
      </c>
      <c r="AO18" s="79">
        <f>IF(AP7="-",NA(),AP7)</f>
        <v>84.7</v>
      </c>
      <c r="AP18" s="2"/>
      <c r="AQ18" s="2"/>
      <c r="AR18" s="2"/>
      <c r="AS18" s="2"/>
      <c r="AT18" s="2"/>
      <c r="AU18" s="78" t="s">
        <v>113</v>
      </c>
      <c r="AV18" s="79">
        <f>IF(BB7="-",NA(),BB7)</f>
        <v>94.2</v>
      </c>
      <c r="AW18" s="79">
        <f>IF(BC7="-",NA(),BC7)</f>
        <v>94</v>
      </c>
      <c r="AX18" s="79">
        <f>IF(BD7="-",NA(),BD7)</f>
        <v>93.2</v>
      </c>
      <c r="AY18" s="79">
        <f>IF(BE7="-",NA(),BE7)</f>
        <v>89.9</v>
      </c>
      <c r="AZ18" s="79">
        <f>IF(BF7="-",NA(),BF7)</f>
        <v>71.400000000000006</v>
      </c>
      <c r="BA18" s="2"/>
      <c r="BB18" s="2"/>
      <c r="BC18" s="2"/>
      <c r="BD18" s="2"/>
      <c r="BE18" s="2"/>
      <c r="BF18" s="78" t="s">
        <v>120</v>
      </c>
      <c r="BG18" s="79">
        <f>IF(BM7="-",NA(),BM7)</f>
        <v>100</v>
      </c>
      <c r="BH18" s="79">
        <f>IF(BN7="-",NA(),BN7)</f>
        <v>156.69999999999999</v>
      </c>
      <c r="BI18" s="79">
        <f>IF(BO7="-",NA(),BO7)</f>
        <v>155.30000000000001</v>
      </c>
      <c r="BJ18" s="79">
        <f>IF(BP7="-",NA(),BP7)</f>
        <v>154.19999999999999</v>
      </c>
      <c r="BK18" s="79">
        <f>IF(BQ7="-",NA(),BQ7)</f>
        <v>126.8</v>
      </c>
      <c r="BL18" s="2"/>
      <c r="BM18" s="2"/>
      <c r="BN18" s="2"/>
      <c r="BO18" s="2"/>
      <c r="BP18" s="2"/>
      <c r="BQ18" s="78" t="s">
        <v>113</v>
      </c>
      <c r="BR18" s="79">
        <f>IF(BX7="-",NA(),BX7)</f>
        <v>86.1</v>
      </c>
      <c r="BS18" s="79">
        <f>IF(BY7="-",NA(),BY7)</f>
        <v>62.9</v>
      </c>
      <c r="BT18" s="79">
        <f>IF(BZ7="-",NA(),BZ7)</f>
        <v>34.799999999999997</v>
      </c>
      <c r="BU18" s="79">
        <f>IF(CA7="-",NA(),CA7)</f>
        <v>35.1</v>
      </c>
      <c r="BV18" s="79">
        <f>IF(CB7="-",NA(),CB7)</f>
        <v>58.4</v>
      </c>
      <c r="BW18" s="2"/>
      <c r="BX18" s="2"/>
      <c r="BY18" s="2"/>
      <c r="BZ18" s="2"/>
      <c r="CA18" s="2"/>
      <c r="CB18" s="81" t="s">
        <v>121</v>
      </c>
      <c r="CC18" s="79">
        <f>IF(CC11="-",NA(),CC11)</f>
        <v>12</v>
      </c>
      <c r="CD18" s="79">
        <f t="shared" ref="CD18:CG18" si="4">IF(CD11="-",NA(),CD11)</f>
        <v>13.6</v>
      </c>
      <c r="CE18" s="79">
        <f t="shared" si="4"/>
        <v>12.7</v>
      </c>
      <c r="CF18" s="79">
        <f t="shared" si="4"/>
        <v>12.1</v>
      </c>
      <c r="CG18" s="79">
        <f t="shared" si="4"/>
        <v>23.3</v>
      </c>
      <c r="CH18" s="2"/>
      <c r="CI18" s="2"/>
      <c r="CJ18" s="2"/>
      <c r="CK18" s="2"/>
      <c r="CL18" s="2"/>
      <c r="CM18" s="2"/>
      <c r="CN18" s="2"/>
      <c r="CO18" s="2"/>
      <c r="CP18" s="2"/>
      <c r="CQ18" s="2"/>
      <c r="CR18" s="2"/>
      <c r="CS18" s="2"/>
      <c r="CT18" s="2"/>
      <c r="CU18" s="2"/>
      <c r="CV18" s="78" t="s">
        <v>120</v>
      </c>
      <c r="CW18" s="79">
        <f>IF(DC7="-",NA(),DC7)</f>
        <v>8.1</v>
      </c>
      <c r="CX18" s="79">
        <f>IF(DD7="-",NA(),DD7)</f>
        <v>8</v>
      </c>
      <c r="CY18" s="79">
        <f>IF(DE7="-",NA(),DE7)</f>
        <v>8</v>
      </c>
      <c r="CZ18" s="79">
        <f>IF(DF7="-",NA(),DF7)</f>
        <v>7.5</v>
      </c>
      <c r="DA18" s="79">
        <f>IF(DG7="-",NA(),DG7)</f>
        <v>9.6</v>
      </c>
      <c r="DB18" s="2"/>
      <c r="DC18" s="2"/>
      <c r="DD18" s="2"/>
      <c r="DE18" s="2"/>
      <c r="DF18" s="78" t="s">
        <v>120</v>
      </c>
      <c r="DG18" s="79">
        <f>IF(DM7="-",NA(),DM7)</f>
        <v>22.5</v>
      </c>
      <c r="DH18" s="79">
        <f>IF(DN7="-",NA(),DN7)</f>
        <v>21.9</v>
      </c>
      <c r="DI18" s="79">
        <f>IF(DO7="-",NA(),DO7)</f>
        <v>23.3</v>
      </c>
      <c r="DJ18" s="79">
        <f>IF(DP7="-",NA(),DP7)</f>
        <v>29.5</v>
      </c>
      <c r="DK18" s="79">
        <f>IF(DQ7="-",NA(),DQ7)</f>
        <v>53.2</v>
      </c>
      <c r="DL18" s="2"/>
      <c r="DM18" s="2"/>
      <c r="DN18" s="2"/>
      <c r="DO18" s="2"/>
      <c r="DP18" s="78" t="s">
        <v>113</v>
      </c>
      <c r="DQ18" s="79">
        <f>IF(DW7="-",NA(),DW7)</f>
        <v>78.400000000000006</v>
      </c>
      <c r="DR18" s="79">
        <f>IF(DX7="-",NA(),DX7)</f>
        <v>77.8</v>
      </c>
      <c r="DS18" s="79">
        <f>IF(DY7="-",NA(),DY7)</f>
        <v>77.400000000000006</v>
      </c>
      <c r="DT18" s="79">
        <f>IF(DZ7="-",NA(),DZ7)</f>
        <v>74.900000000000006</v>
      </c>
      <c r="DU18" s="79">
        <f>IF(EA7="-",NA(),EA7)</f>
        <v>74.5</v>
      </c>
      <c r="DV18" s="2"/>
      <c r="DW18" s="2"/>
      <c r="DX18" s="2"/>
      <c r="DY18" s="2"/>
      <c r="DZ18" s="78" t="s">
        <v>113</v>
      </c>
      <c r="EA18" s="80">
        <f>IF(EG7="-",NA(),EG7)</f>
        <v>513.91999999999996</v>
      </c>
      <c r="EB18" s="80">
        <f>IF(EH7="-",NA(),EH7)</f>
        <v>527.41999999999996</v>
      </c>
      <c r="EC18" s="80">
        <f>IF(EI7="-",NA(),EI7)</f>
        <v>575.61</v>
      </c>
      <c r="ED18" s="80">
        <f>IF(EJ7="-",NA(),EJ7)</f>
        <v>570.35</v>
      </c>
      <c r="EE18" s="80">
        <f>IF(EK7="-",NA(),EK7)</f>
        <v>454.43</v>
      </c>
      <c r="EF18" s="2"/>
      <c r="EG18" s="2"/>
      <c r="EH18" s="2"/>
      <c r="EI18" s="2"/>
      <c r="EJ18" s="78" t="s">
        <v>113</v>
      </c>
      <c r="EK18" s="80">
        <f>IF(EQ7="-",NA(),EQ7)</f>
        <v>498.33</v>
      </c>
      <c r="EL18" s="80">
        <f>IF(ER7="-",NA(),ER7)</f>
        <v>522.02</v>
      </c>
      <c r="EM18" s="80">
        <f>IF(ES7="-",NA(),ES7)</f>
        <v>549.91</v>
      </c>
      <c r="EN18" s="80">
        <f>IF(ET7="-",NA(),ET7)</f>
        <v>559.71</v>
      </c>
      <c r="EO18" s="80">
        <f>IF(EU7="-",NA(),EU7)</f>
        <v>559.67999999999995</v>
      </c>
      <c r="EP18" s="2"/>
      <c r="EQ18" s="2"/>
      <c r="ER18" s="2"/>
      <c r="ES18" s="2"/>
      <c r="ET18" s="78" t="s">
        <v>113</v>
      </c>
      <c r="EU18" s="80">
        <f>IF(FA7="-",NA(),FA7)</f>
        <v>270.51</v>
      </c>
      <c r="EV18" s="80">
        <f>IF(FB7="-",NA(),FB7)</f>
        <v>278.25</v>
      </c>
      <c r="EW18" s="80">
        <f>IF(FC7="-",NA(),FC7)</f>
        <v>292.81</v>
      </c>
      <c r="EX18" s="80">
        <f>IF(FD7="-",NA(),FD7)</f>
        <v>315.87</v>
      </c>
      <c r="EY18" s="80">
        <f>IF(FE7="-",NA(),FE7)</f>
        <v>341.69</v>
      </c>
      <c r="EZ18" s="2"/>
      <c r="FA18" s="2"/>
      <c r="FB18" s="2"/>
      <c r="FC18" s="2"/>
      <c r="FD18" s="78" t="s">
        <v>122</v>
      </c>
      <c r="FE18" s="79">
        <f>IF(FK7="-",NA(),FK7)</f>
        <v>18</v>
      </c>
      <c r="FF18" s="79">
        <f>IF(FL7="-",NA(),FL7)</f>
        <v>18.399999999999999</v>
      </c>
      <c r="FG18" s="79">
        <f>IF(FM7="-",NA(),FM7)</f>
        <v>18.3</v>
      </c>
      <c r="FH18" s="79">
        <f>IF(FN7="-",NA(),FN7)</f>
        <v>18.100000000000001</v>
      </c>
      <c r="FI18" s="79">
        <f>IF(FO7="-",NA(),FO7)</f>
        <v>14.2</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113</v>
      </c>
      <c r="AK19" s="79">
        <f>IF(AQ7="-",NA(),AQ7)</f>
        <v>103.5</v>
      </c>
      <c r="AL19" s="79">
        <f>IF(AR7="-",NA(),AR7)</f>
        <v>103.3</v>
      </c>
      <c r="AM19" s="79">
        <f>IF(AS7="-",NA(),AS7)</f>
        <v>102.4</v>
      </c>
      <c r="AN19" s="79">
        <f>IF(AT7="-",NA(),AT7)</f>
        <v>98.5</v>
      </c>
      <c r="AO19" s="79">
        <f>IF(AU7="-",NA(),AU7)</f>
        <v>83.7</v>
      </c>
      <c r="AP19" s="2"/>
      <c r="AQ19" s="2"/>
      <c r="AR19" s="2"/>
      <c r="AS19" s="2"/>
      <c r="AT19" s="2"/>
      <c r="AU19" s="78" t="s">
        <v>123</v>
      </c>
      <c r="AV19" s="82">
        <f>$BG$7</f>
        <v>100</v>
      </c>
      <c r="AW19" s="82">
        <f>$BG$7</f>
        <v>100</v>
      </c>
      <c r="AX19" s="82">
        <f>$BG$7</f>
        <v>100</v>
      </c>
      <c r="AY19" s="82">
        <f>$BG$7</f>
        <v>100</v>
      </c>
      <c r="AZ19" s="82">
        <f>$BG$7</f>
        <v>100</v>
      </c>
      <c r="BA19" s="2"/>
      <c r="BB19" s="2"/>
      <c r="BC19" s="2"/>
      <c r="BD19" s="2"/>
      <c r="BE19" s="2"/>
      <c r="BF19" s="78" t="s">
        <v>123</v>
      </c>
      <c r="BG19" s="82">
        <f>$BR$7</f>
        <v>100</v>
      </c>
      <c r="BH19" s="82">
        <f>$BR$7</f>
        <v>100</v>
      </c>
      <c r="BI19" s="82">
        <f>$BR$7</f>
        <v>100</v>
      </c>
      <c r="BJ19" s="82">
        <f>$BR$7</f>
        <v>100</v>
      </c>
      <c r="BK19" s="82">
        <f>$BR$7</f>
        <v>100</v>
      </c>
      <c r="BL19" s="2"/>
      <c r="BM19" s="2"/>
      <c r="BN19" s="2"/>
      <c r="BO19" s="2"/>
      <c r="BP19" s="2"/>
      <c r="BQ19" s="78" t="s">
        <v>123</v>
      </c>
      <c r="BR19" s="82">
        <f>$CC$7</f>
        <v>0</v>
      </c>
      <c r="BS19" s="82">
        <f>$CC$7</f>
        <v>0</v>
      </c>
      <c r="BT19" s="82">
        <f>$CC$7</f>
        <v>0</v>
      </c>
      <c r="BU19" s="82">
        <f>$CC$7</f>
        <v>0</v>
      </c>
      <c r="BV19" s="82">
        <f>$CC$7</f>
        <v>0</v>
      </c>
      <c r="BW19" s="2"/>
      <c r="BX19" s="2"/>
      <c r="BY19" s="2"/>
      <c r="BZ19" s="2"/>
      <c r="CA19" s="2"/>
      <c r="CB19" s="81" t="s">
        <v>115</v>
      </c>
      <c r="CC19" s="79">
        <f t="shared" ref="CC19:CG21" si="5">IF(CC12="-",NA(),CC12)</f>
        <v>174.7</v>
      </c>
      <c r="CD19" s="79">
        <f t="shared" si="5"/>
        <v>178.3</v>
      </c>
      <c r="CE19" s="79">
        <f t="shared" si="5"/>
        <v>168.1</v>
      </c>
      <c r="CF19" s="79">
        <f t="shared" si="5"/>
        <v>175</v>
      </c>
      <c r="CG19" s="79">
        <f t="shared" si="5"/>
        <v>238.1</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123</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124</v>
      </c>
      <c r="BR20" s="2"/>
      <c r="BS20" s="2"/>
      <c r="BT20" s="2"/>
      <c r="BU20" s="2"/>
      <c r="BV20" s="2"/>
      <c r="BW20" s="2"/>
      <c r="BX20" s="2"/>
      <c r="BY20" s="2"/>
      <c r="BZ20" s="2"/>
      <c r="CA20" s="2"/>
      <c r="CB20" s="81" t="s">
        <v>116</v>
      </c>
      <c r="CC20" s="79">
        <f t="shared" si="5"/>
        <v>14.6</v>
      </c>
      <c r="CD20" s="79">
        <f t="shared" si="5"/>
        <v>14.5</v>
      </c>
      <c r="CE20" s="79">
        <f t="shared" si="5"/>
        <v>14.7</v>
      </c>
      <c r="CF20" s="79">
        <f t="shared" si="5"/>
        <v>14.2</v>
      </c>
      <c r="CG20" s="79">
        <f t="shared" si="5"/>
        <v>23.4</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117</v>
      </c>
      <c r="CC21" s="79">
        <f t="shared" si="5"/>
        <v>180</v>
      </c>
      <c r="CD21" s="79">
        <f t="shared" si="5"/>
        <v>180.1</v>
      </c>
      <c r="CE21" s="79">
        <f t="shared" si="5"/>
        <v>182.9</v>
      </c>
      <c r="CF21" s="79">
        <f t="shared" si="5"/>
        <v>190.5</v>
      </c>
      <c r="CG21" s="79">
        <f t="shared" si="5"/>
        <v>244.7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昌彦</dc:creator>
  <cp:lastModifiedBy>高槻市</cp:lastModifiedBy>
  <cp:lastPrinted>2022-02-07T03:11:11Z</cp:lastPrinted>
  <dcterms:created xsi:type="dcterms:W3CDTF">2022-02-06T23:57:56Z</dcterms:created>
  <dcterms:modified xsi:type="dcterms:W3CDTF">2022-04-07T04:51:31Z</dcterms:modified>
</cp:coreProperties>
</file>